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63 SLBC\SLBC 163 Final Annexures\"/>
    </mc:Choice>
  </mc:AlternateContent>
  <bookViews>
    <workbookView xWindow="0" yWindow="0" windowWidth="23040" windowHeight="9072"/>
  </bookViews>
  <sheets>
    <sheet name="PS14 " sheetId="1" r:id="rId1"/>
  </sheets>
  <definedNames>
    <definedName name="\D">#REF!</definedName>
    <definedName name="\I">#REF!</definedName>
    <definedName name="_xlnm.Print_Area" localSheetId="0">'PS14 '!$A$1:$U$51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1" l="1"/>
  <c r="R30" i="1"/>
  <c r="R31" i="1"/>
  <c r="R32" i="1"/>
  <c r="R33" i="1"/>
  <c r="R35" i="1"/>
  <c r="R36" i="1"/>
  <c r="R37" i="1"/>
  <c r="R24" i="1"/>
  <c r="R25" i="1"/>
  <c r="F24" i="1"/>
  <c r="F25" i="1"/>
  <c r="F26" i="1"/>
  <c r="R26" i="1" s="1"/>
  <c r="F27" i="1"/>
  <c r="F29" i="1"/>
  <c r="F30" i="1"/>
  <c r="F31" i="1"/>
  <c r="F32" i="1"/>
  <c r="F33" i="1"/>
  <c r="F34" i="1"/>
  <c r="R34" i="1" s="1"/>
  <c r="F35" i="1"/>
  <c r="F36" i="1"/>
  <c r="F37" i="1"/>
  <c r="F23" i="1"/>
  <c r="R23" i="1" s="1"/>
  <c r="O24" i="1"/>
  <c r="O25" i="1"/>
  <c r="O26" i="1"/>
  <c r="O27" i="1"/>
  <c r="O29" i="1"/>
  <c r="O32" i="1"/>
  <c r="O33" i="1"/>
  <c r="O34" i="1"/>
  <c r="O35" i="1"/>
  <c r="O36" i="1"/>
  <c r="O37" i="1"/>
  <c r="O23" i="1"/>
  <c r="O38" i="1" s="1"/>
  <c r="S24" i="1"/>
  <c r="S25" i="1"/>
  <c r="S26" i="1"/>
  <c r="S27" i="1"/>
  <c r="S29" i="1"/>
  <c r="S30" i="1"/>
  <c r="S31" i="1"/>
  <c r="S32" i="1"/>
  <c r="S33" i="1"/>
  <c r="S34" i="1"/>
  <c r="S35" i="1"/>
  <c r="S36" i="1"/>
  <c r="S37" i="1"/>
  <c r="S23" i="1"/>
  <c r="S38" i="1" l="1"/>
  <c r="S10" i="1"/>
  <c r="S11" i="1"/>
  <c r="S12" i="1"/>
  <c r="S13" i="1"/>
  <c r="S14" i="1"/>
  <c r="S16" i="1"/>
  <c r="S17" i="1"/>
  <c r="S18" i="1"/>
  <c r="S19" i="1"/>
  <c r="S20" i="1"/>
  <c r="S9" i="1"/>
  <c r="R10" i="1"/>
  <c r="R11" i="1"/>
  <c r="R12" i="1"/>
  <c r="R13" i="1"/>
  <c r="R14" i="1"/>
  <c r="R16" i="1"/>
  <c r="R17" i="1"/>
  <c r="R18" i="1"/>
  <c r="R19" i="1"/>
  <c r="R20" i="1"/>
  <c r="R9" i="1"/>
  <c r="S44" i="1" l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S41" i="1"/>
  <c r="S47" i="1" s="1"/>
  <c r="R41" i="1"/>
  <c r="R47" i="1" s="1"/>
  <c r="Q41" i="1"/>
  <c r="Q47" i="1" s="1"/>
  <c r="P41" i="1"/>
  <c r="P47" i="1" s="1"/>
  <c r="O41" i="1"/>
  <c r="O47" i="1" s="1"/>
  <c r="N41" i="1"/>
  <c r="N47" i="1" s="1"/>
  <c r="M41" i="1"/>
  <c r="M47" i="1" s="1"/>
  <c r="L41" i="1"/>
  <c r="L47" i="1" s="1"/>
  <c r="K41" i="1"/>
  <c r="K47" i="1" s="1"/>
  <c r="J41" i="1"/>
  <c r="J47" i="1" s="1"/>
  <c r="I41" i="1"/>
  <c r="I47" i="1" s="1"/>
  <c r="H41" i="1"/>
  <c r="H47" i="1" s="1"/>
  <c r="G41" i="1"/>
  <c r="G47" i="1" s="1"/>
  <c r="F41" i="1"/>
  <c r="F47" i="1" s="1"/>
  <c r="E41" i="1"/>
  <c r="E47" i="1" s="1"/>
  <c r="D41" i="1"/>
  <c r="D47" i="1" s="1"/>
  <c r="Q38" i="1"/>
  <c r="P38" i="1"/>
  <c r="N38" i="1"/>
  <c r="M38" i="1"/>
  <c r="L38" i="1"/>
  <c r="K38" i="1"/>
  <c r="J38" i="1"/>
  <c r="I38" i="1"/>
  <c r="H38" i="1"/>
  <c r="F38" i="1" s="1"/>
  <c r="E38" i="1"/>
  <c r="Q21" i="1"/>
  <c r="P21" i="1"/>
  <c r="O21" i="1"/>
  <c r="N21" i="1"/>
  <c r="M21" i="1"/>
  <c r="L21" i="1"/>
  <c r="K21" i="1"/>
  <c r="J21" i="1"/>
  <c r="I21" i="1"/>
  <c r="H21" i="1"/>
  <c r="E21" i="1"/>
  <c r="D21" i="1"/>
  <c r="H46" i="1" l="1"/>
  <c r="H48" i="1" s="1"/>
  <c r="H50" i="1" s="1"/>
  <c r="N46" i="1"/>
  <c r="N48" i="1" s="1"/>
  <c r="N50" i="1" s="1"/>
  <c r="K46" i="1"/>
  <c r="K48" i="1" s="1"/>
  <c r="K50" i="1" s="1"/>
  <c r="Q46" i="1"/>
  <c r="Q48" i="1" s="1"/>
  <c r="Q50" i="1" s="1"/>
  <c r="L46" i="1"/>
  <c r="L48" i="1" s="1"/>
  <c r="L50" i="1" s="1"/>
  <c r="G21" i="1"/>
  <c r="E46" i="1"/>
  <c r="E48" i="1" s="1"/>
  <c r="E50" i="1" s="1"/>
  <c r="I46" i="1"/>
  <c r="I48" i="1" s="1"/>
  <c r="I50" i="1" s="1"/>
  <c r="J46" i="1"/>
  <c r="J48" i="1" s="1"/>
  <c r="J50" i="1" s="1"/>
  <c r="P46" i="1"/>
  <c r="P48" i="1" s="1"/>
  <c r="P50" i="1" s="1"/>
  <c r="M46" i="1"/>
  <c r="M48" i="1" s="1"/>
  <c r="M50" i="1" s="1"/>
  <c r="F21" i="1"/>
  <c r="R21" i="1" s="1"/>
  <c r="S21" i="1" l="1"/>
  <c r="S46" i="1" s="1"/>
  <c r="S48" i="1" s="1"/>
  <c r="S50" i="1" s="1"/>
  <c r="F46" i="1"/>
  <c r="F48" i="1" s="1"/>
  <c r="F50" i="1" s="1"/>
  <c r="O46" i="1"/>
  <c r="O48" i="1" s="1"/>
  <c r="O50" i="1" s="1"/>
  <c r="G38" i="1"/>
  <c r="G46" i="1" s="1"/>
  <c r="G48" i="1" s="1"/>
  <c r="G50" i="1" s="1"/>
  <c r="R38" i="1"/>
  <c r="R46" i="1" s="1"/>
  <c r="R48" i="1" s="1"/>
  <c r="R50" i="1" s="1"/>
  <c r="D27" i="1"/>
  <c r="D38" i="1"/>
  <c r="D46" i="1" s="1"/>
  <c r="D48" i="1" s="1"/>
  <c r="D50" i="1" s="1"/>
</calcChain>
</file>

<file path=xl/sharedStrings.xml><?xml version="1.0" encoding="utf-8"?>
<sst xmlns="http://schemas.openxmlformats.org/spreadsheetml/2006/main" count="78" uniqueCount="61">
  <si>
    <t>PRIORITY/ NON-PRIORITY SECTOR ADVANCES AS ON 31.12.2022</t>
  </si>
  <si>
    <t>(Amount in lacs)</t>
  </si>
  <si>
    <t>S.No.</t>
  </si>
  <si>
    <t>BANK NAME</t>
  </si>
  <si>
    <t>TOTAL ADVANCES</t>
  </si>
  <si>
    <t>OUT OF (1) PRIORITY SECTOR ADVANCES</t>
  </si>
  <si>
    <t>OUT OF PRIORITY SECTOR</t>
  </si>
  <si>
    <t>NON PRIORITY SECTOR ADVANCES</t>
  </si>
  <si>
    <t>TOTAL  AGRICULTURE  ADVANCES</t>
  </si>
  <si>
    <t>out of 3, ADVANCES TO SMALL &amp; MARGINAL FARMERS</t>
  </si>
  <si>
    <t xml:space="preserve">MSME ADVANCES </t>
  </si>
  <si>
    <t xml:space="preserve">OTHER PRIORITY SECTOR </t>
  </si>
  <si>
    <t>Export Credit</t>
  </si>
  <si>
    <t>NUMBER</t>
  </si>
  <si>
    <t>AMOUNT</t>
  </si>
  <si>
    <t>A.</t>
  </si>
  <si>
    <t>PUBLIC SECTOR BANKS</t>
  </si>
  <si>
    <t xml:space="preserve"> 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</si>
  <si>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</si>
  <si>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</si>
  <si>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</si>
  <si>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</si>
  <si>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</si>
  <si>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</si>
  <si>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</si>
  <si>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</si>
  <si>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</si>
  <si>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</si>
  <si>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</si>
  <si>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</si>
  <si>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</t>
  </si>
  <si>
    <t>B.</t>
  </si>
  <si>
    <t>PRIVATE SECTOR BANKS</t>
  </si>
  <si>
    <t>IDBI Bank</t>
  </si>
  <si>
    <t>J&amp;K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</si>
  <si>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</si>
  <si>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</si>
  <si>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</si>
  <si>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</si>
  <si>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</si>
  <si>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</si>
  <si>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</si>
  <si>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</si>
  <si>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RBL Bank</t>
  </si>
  <si>
    <t>AU Small Finance Bank</t>
  </si>
  <si>
    <t>Capital Small Finance Bank</t>
  </si>
  <si>
    <t>Ujjivan Small Finance Bank</t>
  </si>
  <si>
    <t>Jana Small Finance Bank</t>
  </si>
  <si>
    <t>C</t>
  </si>
  <si>
    <t xml:space="preserve">REGIONAL RURAL BANKS </t>
  </si>
  <si>
    <t>Punjab Gramin Bank</t>
  </si>
  <si>
    <t>D</t>
  </si>
  <si>
    <t xml:space="preserve">COOPERATIVE BANKS  </t>
  </si>
  <si>
    <t>Punjab State Cooperative Bank</t>
  </si>
  <si>
    <t>SCHEDULED COMMERCIAL BANKS</t>
  </si>
  <si>
    <t>Comm.Bks (A+B)</t>
  </si>
  <si>
    <t>RRBs ( C)</t>
  </si>
  <si>
    <t>TOTAL (A+B+C)</t>
  </si>
  <si>
    <t>G.TOTAL (A+B+C+D)</t>
  </si>
  <si>
    <t>SLBC PUNJAB</t>
  </si>
  <si>
    <t xml:space="preserve">                                                                                                                                                    Annexure- 11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</si>
</sst>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4"/>
      <name val="Times New Roman"/>
    </font>
    <font>
      <sz val="12"/>
      <color theme="1"/>
      <name val="Times New Roman"/>
      <family val="1"/>
    </font>
    <font>
      <b/>
      <sz val="24"/>
      <color theme="1"/>
      <name val="Tahoma"/>
      <family val="2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26"/>
      <color theme="1"/>
      <name val="Tahoma"/>
      <family val="2"/>
    </font>
    <font>
      <b/>
      <sz val="22"/>
      <color theme="1"/>
      <name val="Rupee Foradian"/>
      <family val="2"/>
    </font>
    <font>
      <b/>
      <sz val="20"/>
      <color theme="1"/>
      <name val="Tahoma"/>
      <family val="2"/>
    </font>
    <font>
      <b/>
      <sz val="20"/>
      <name val="Tahoma"/>
      <family val="2"/>
    </font>
    <font>
      <sz val="14"/>
      <color theme="1"/>
      <name val="Tahoma"/>
      <family val="2"/>
    </font>
    <font>
      <b/>
      <sz val="22"/>
      <color theme="1"/>
      <name val="Tahoma"/>
      <family val="2"/>
    </font>
    <font>
      <sz val="14"/>
      <name val="Tahoma"/>
      <family val="2"/>
    </font>
    <font>
      <sz val="14"/>
      <color theme="1"/>
      <name val="Times New Roman"/>
      <family val="1"/>
    </font>
    <font>
      <sz val="22"/>
      <color theme="1"/>
      <name val="Times New Roman"/>
      <family val="1"/>
    </font>
    <font>
      <sz val="22"/>
      <color rgb="FFFF0000"/>
      <name val="Times New Roman"/>
      <family val="1"/>
    </font>
    <font>
      <sz val="14"/>
      <name val="Times New Roman"/>
      <family val="1"/>
    </font>
    <font>
      <u/>
      <sz val="14"/>
      <color indexed="12"/>
      <name val="Times New Roman"/>
      <family val="1"/>
    </font>
    <font>
      <sz val="14"/>
      <color rgb="FFFF0000"/>
      <name val="Times New Roman"/>
      <family val="1"/>
    </font>
    <font>
      <sz val="14"/>
      <color theme="3"/>
      <name val="Times New Roman"/>
      <family val="1"/>
    </font>
    <font>
      <sz val="20"/>
      <color theme="1"/>
      <name val="Times New Roman"/>
      <family val="1"/>
    </font>
    <font>
      <sz val="22"/>
      <color theme="1"/>
      <name val="Tahoma"/>
      <family val="2"/>
    </font>
    <font>
      <sz val="2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b/>
      <sz val="2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/>
    <xf numFmtId="0" fontId="4" fillId="0" borderId="0" xfId="0" applyFont="1" applyFill="1"/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9" fillId="0" borderId="0" xfId="0" applyFont="1" applyFill="1"/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0" xfId="0" applyFont="1" applyFill="1"/>
    <xf numFmtId="0" fontId="12" fillId="0" borderId="0" xfId="0" applyFont="1" applyFill="1"/>
    <xf numFmtId="0" fontId="10" fillId="0" borderId="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5" fillId="0" borderId="0" xfId="0" applyFont="1" applyFill="1"/>
    <xf numFmtId="0" fontId="10" fillId="0" borderId="31" xfId="0" applyFont="1" applyFill="1" applyBorder="1" applyAlignment="1">
      <alignment horizontal="center" vertical="center"/>
    </xf>
    <xf numFmtId="1" fontId="10" fillId="2" borderId="32" xfId="0" applyNumberFormat="1" applyFont="1" applyFill="1" applyBorder="1" applyAlignment="1">
      <alignment vertical="center"/>
    </xf>
    <xf numFmtId="1" fontId="10" fillId="2" borderId="32" xfId="0" applyNumberFormat="1" applyFont="1" applyFill="1" applyBorder="1" applyAlignment="1">
      <alignment horizontal="right" vertical="center"/>
    </xf>
    <xf numFmtId="1" fontId="10" fillId="2" borderId="32" xfId="1" applyNumberFormat="1" applyFont="1" applyFill="1" applyBorder="1" applyAlignment="1" applyProtection="1">
      <alignment vertical="center"/>
    </xf>
    <xf numFmtId="1" fontId="10" fillId="2" borderId="33" xfId="0" applyNumberFormat="1" applyFont="1" applyFill="1" applyBorder="1" applyAlignment="1">
      <alignment vertical="center"/>
    </xf>
    <xf numFmtId="1" fontId="10" fillId="2" borderId="31" xfId="1" applyNumberFormat="1" applyFont="1" applyFill="1" applyBorder="1" applyAlignment="1" applyProtection="1">
      <alignment vertical="center"/>
    </xf>
    <xf numFmtId="0" fontId="17" fillId="3" borderId="0" xfId="0" applyFont="1" applyFill="1"/>
    <xf numFmtId="0" fontId="12" fillId="3" borderId="0" xfId="0" applyFont="1" applyFill="1"/>
    <xf numFmtId="0" fontId="15" fillId="3" borderId="0" xfId="0" applyFont="1" applyFill="1"/>
    <xf numFmtId="0" fontId="18" fillId="0" borderId="0" xfId="0" applyFont="1" applyFill="1"/>
    <xf numFmtId="0" fontId="18" fillId="3" borderId="0" xfId="0" applyFont="1" applyFill="1"/>
    <xf numFmtId="0" fontId="10" fillId="0" borderId="10" xfId="0" applyFont="1" applyFill="1" applyBorder="1" applyAlignment="1">
      <alignment horizontal="center" vertical="center"/>
    </xf>
    <xf numFmtId="0" fontId="19" fillId="0" borderId="0" xfId="0" applyFont="1" applyFill="1"/>
    <xf numFmtId="0" fontId="20" fillId="0" borderId="14" xfId="0" applyFont="1" applyFill="1" applyBorder="1" applyAlignment="1">
      <alignment horizontal="center" vertical="center"/>
    </xf>
    <xf numFmtId="1" fontId="10" fillId="2" borderId="26" xfId="0" applyNumberFormat="1" applyFont="1" applyFill="1" applyBorder="1" applyAlignment="1">
      <alignment vertical="center"/>
    </xf>
    <xf numFmtId="0" fontId="21" fillId="0" borderId="0" xfId="0" applyFont="1" applyFill="1"/>
    <xf numFmtId="0" fontId="10" fillId="0" borderId="35" xfId="0" applyFont="1" applyFill="1" applyBorder="1" applyAlignment="1">
      <alignment horizontal="left" vertical="center"/>
    </xf>
    <xf numFmtId="0" fontId="22" fillId="0" borderId="0" xfId="0" applyFont="1" applyFill="1"/>
    <xf numFmtId="1" fontId="10" fillId="2" borderId="26" xfId="0" applyNumberFormat="1" applyFont="1" applyFill="1" applyBorder="1" applyAlignment="1">
      <alignment horizontal="right" vertical="center"/>
    </xf>
    <xf numFmtId="1" fontId="10" fillId="2" borderId="16" xfId="0" applyNumberFormat="1" applyFont="1" applyFill="1" applyBorder="1" applyAlignment="1">
      <alignment vertical="center"/>
    </xf>
    <xf numFmtId="0" fontId="23" fillId="3" borderId="0" xfId="0" applyFont="1" applyFill="1"/>
    <xf numFmtId="0" fontId="10" fillId="0" borderId="12" xfId="0" applyFont="1" applyFill="1" applyBorder="1" applyAlignment="1">
      <alignment horizontal="center" vertical="center"/>
    </xf>
    <xf numFmtId="1" fontId="10" fillId="2" borderId="37" xfId="0" applyNumberFormat="1" applyFont="1" applyFill="1" applyBorder="1" applyAlignment="1">
      <alignment horizontal="right" vertical="center"/>
    </xf>
    <xf numFmtId="1" fontId="10" fillId="2" borderId="37" xfId="0" applyNumberFormat="1" applyFont="1" applyFill="1" applyBorder="1" applyAlignment="1">
      <alignment vertical="center"/>
    </xf>
    <xf numFmtId="0" fontId="1" fillId="3" borderId="0" xfId="0" applyFont="1" applyFill="1"/>
    <xf numFmtId="0" fontId="20" fillId="0" borderId="35" xfId="0" applyFont="1" applyFill="1" applyBorder="1" applyAlignment="1">
      <alignment horizontal="center" vertical="center"/>
    </xf>
    <xf numFmtId="1" fontId="10" fillId="2" borderId="38" xfId="0" applyNumberFormat="1" applyFont="1" applyFill="1" applyBorder="1" applyAlignment="1">
      <alignment vertical="center"/>
    </xf>
    <xf numFmtId="1" fontId="10" fillId="2" borderId="38" xfId="1" applyNumberFormat="1" applyFont="1" applyFill="1" applyBorder="1" applyAlignment="1" applyProtection="1">
      <alignment vertical="center"/>
    </xf>
    <xf numFmtId="1" fontId="10" fillId="2" borderId="35" xfId="1" applyNumberFormat="1" applyFont="1" applyFill="1" applyBorder="1" applyAlignment="1" applyProtection="1">
      <alignment vertical="center"/>
    </xf>
    <xf numFmtId="1" fontId="10" fillId="2" borderId="40" xfId="0" applyNumberFormat="1" applyFont="1" applyFill="1" applyBorder="1" applyAlignment="1">
      <alignment vertical="center"/>
    </xf>
    <xf numFmtId="1" fontId="10" fillId="2" borderId="14" xfId="0" applyNumberFormat="1" applyFont="1" applyFill="1" applyBorder="1" applyAlignment="1">
      <alignment vertical="center"/>
    </xf>
    <xf numFmtId="1" fontId="10" fillId="0" borderId="38" xfId="1" applyNumberFormat="1" applyFont="1" applyFill="1" applyBorder="1" applyAlignment="1" applyProtection="1">
      <alignment vertical="center"/>
    </xf>
    <xf numFmtId="1" fontId="10" fillId="0" borderId="41" xfId="0" applyNumberFormat="1" applyFont="1" applyFill="1" applyBorder="1" applyAlignment="1">
      <alignment vertical="center"/>
    </xf>
    <xf numFmtId="1" fontId="10" fillId="0" borderId="35" xfId="1" applyNumberFormat="1" applyFont="1" applyFill="1" applyBorder="1" applyAlignment="1" applyProtection="1">
      <alignment vertical="center"/>
    </xf>
    <xf numFmtId="1" fontId="10" fillId="0" borderId="26" xfId="0" applyNumberFormat="1" applyFont="1" applyFill="1" applyBorder="1" applyAlignment="1">
      <alignment vertical="center"/>
    </xf>
    <xf numFmtId="1" fontId="10" fillId="0" borderId="16" xfId="0" applyNumberFormat="1" applyFont="1" applyFill="1" applyBorder="1" applyAlignment="1">
      <alignment vertical="center"/>
    </xf>
    <xf numFmtId="1" fontId="10" fillId="0" borderId="14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17" fillId="0" borderId="0" xfId="0" applyFont="1" applyFill="1"/>
    <xf numFmtId="0" fontId="12" fillId="0" borderId="0" xfId="0" applyFont="1" applyFill="1" applyAlignment="1">
      <alignment horizontal="center"/>
    </xf>
    <xf numFmtId="1" fontId="12" fillId="0" borderId="0" xfId="0" applyNumberFormat="1" applyFont="1" applyFill="1"/>
    <xf numFmtId="0" fontId="20" fillId="0" borderId="1" xfId="0" applyFont="1" applyFill="1" applyBorder="1" applyAlignment="1">
      <alignment horizontal="center" vertical="center"/>
    </xf>
    <xf numFmtId="1" fontId="10" fillId="2" borderId="37" xfId="1" applyNumberFormat="1" applyFont="1" applyFill="1" applyBorder="1" applyAlignment="1" applyProtection="1">
      <alignment vertical="center"/>
    </xf>
    <xf numFmtId="1" fontId="10" fillId="2" borderId="42" xfId="0" applyNumberFormat="1" applyFont="1" applyFill="1" applyBorder="1" applyAlignment="1">
      <alignment vertical="center"/>
    </xf>
    <xf numFmtId="0" fontId="10" fillId="0" borderId="34" xfId="0" applyFont="1" applyFill="1" applyBorder="1" applyAlignment="1">
      <alignment horizontal="center" vertical="center"/>
    </xf>
    <xf numFmtId="1" fontId="10" fillId="2" borderId="43" xfId="0" applyNumberFormat="1" applyFont="1" applyFill="1" applyBorder="1" applyAlignment="1">
      <alignment vertical="center"/>
    </xf>
    <xf numFmtId="1" fontId="10" fillId="2" borderId="43" xfId="0" applyNumberFormat="1" applyFont="1" applyFill="1" applyBorder="1" applyAlignment="1">
      <alignment horizontal="right" vertical="center"/>
    </xf>
    <xf numFmtId="1" fontId="10" fillId="2" borderId="43" xfId="1" applyNumberFormat="1" applyFont="1" applyFill="1" applyBorder="1" applyAlignment="1" applyProtection="1">
      <alignment vertical="center"/>
    </xf>
    <xf numFmtId="1" fontId="10" fillId="2" borderId="41" xfId="0" applyNumberFormat="1" applyFont="1" applyFill="1" applyBorder="1" applyAlignment="1">
      <alignment vertical="center"/>
    </xf>
    <xf numFmtId="1" fontId="10" fillId="2" borderId="34" xfId="1" applyNumberFormat="1" applyFont="1" applyFill="1" applyBorder="1" applyAlignment="1" applyProtection="1">
      <alignment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left" vertical="center"/>
    </xf>
    <xf numFmtId="1" fontId="10" fillId="2" borderId="38" xfId="0" applyNumberFormat="1" applyFont="1" applyFill="1" applyBorder="1" applyAlignment="1">
      <alignment horizontal="right" vertical="center"/>
    </xf>
    <xf numFmtId="1" fontId="10" fillId="2" borderId="35" xfId="0" applyNumberFormat="1" applyFont="1" applyFill="1" applyBorder="1" applyAlignment="1">
      <alignment vertical="center"/>
    </xf>
    <xf numFmtId="1" fontId="26" fillId="2" borderId="32" xfId="0" applyNumberFormat="1" applyFont="1" applyFill="1" applyBorder="1" applyAlignment="1">
      <alignment vertical="center"/>
    </xf>
    <xf numFmtId="1" fontId="26" fillId="2" borderId="43" xfId="0" applyNumberFormat="1" applyFont="1" applyFill="1" applyBorder="1" applyAlignment="1">
      <alignment horizontal="right" vertical="center"/>
    </xf>
    <xf numFmtId="1" fontId="26" fillId="2" borderId="43" xfId="0" applyNumberFormat="1" applyFont="1" applyFill="1" applyBorder="1" applyAlignment="1">
      <alignment vertical="center"/>
    </xf>
    <xf numFmtId="1" fontId="26" fillId="2" borderId="34" xfId="1" applyNumberFormat="1" applyFont="1" applyFill="1" applyBorder="1" applyAlignment="1" applyProtection="1">
      <alignment vertical="center"/>
    </xf>
    <xf numFmtId="1" fontId="26" fillId="2" borderId="32" xfId="0" applyNumberFormat="1" applyFont="1" applyFill="1" applyBorder="1" applyAlignment="1">
      <alignment horizontal="right" vertical="center"/>
    </xf>
    <xf numFmtId="1" fontId="26" fillId="2" borderId="32" xfId="1" applyNumberFormat="1" applyFont="1" applyFill="1" applyBorder="1" applyAlignment="1" applyProtection="1">
      <alignment vertical="center"/>
    </xf>
    <xf numFmtId="1" fontId="26" fillId="2" borderId="33" xfId="0" applyNumberFormat="1" applyFont="1" applyFill="1" applyBorder="1" applyAlignment="1">
      <alignment vertical="center"/>
    </xf>
    <xf numFmtId="1" fontId="26" fillId="2" borderId="37" xfId="0" applyNumberFormat="1" applyFont="1" applyFill="1" applyBorder="1" applyAlignment="1">
      <alignment vertical="center"/>
    </xf>
    <xf numFmtId="1" fontId="26" fillId="2" borderId="37" xfId="0" applyNumberFormat="1" applyFont="1" applyFill="1" applyBorder="1" applyAlignment="1">
      <alignment horizontal="right" vertical="center"/>
    </xf>
    <xf numFmtId="1" fontId="26" fillId="2" borderId="37" xfId="1" applyNumberFormat="1" applyFont="1" applyFill="1" applyBorder="1" applyAlignment="1" applyProtection="1">
      <alignment vertical="center"/>
    </xf>
    <xf numFmtId="1" fontId="26" fillId="2" borderId="42" xfId="0" applyNumberFormat="1" applyFont="1" applyFill="1" applyBorder="1" applyAlignment="1">
      <alignment vertical="center"/>
    </xf>
    <xf numFmtId="1" fontId="26" fillId="2" borderId="14" xfId="0" applyNumberFormat="1" applyFont="1" applyFill="1" applyBorder="1" applyAlignment="1">
      <alignment vertical="center"/>
    </xf>
    <xf numFmtId="1" fontId="26" fillId="2" borderId="26" xfId="0" applyNumberFormat="1" applyFont="1" applyFill="1" applyBorder="1" applyAlignment="1">
      <alignment horizontal="right" vertical="center"/>
    </xf>
    <xf numFmtId="1" fontId="26" fillId="2" borderId="15" xfId="0" applyNumberFormat="1" applyFont="1" applyFill="1" applyBorder="1" applyAlignment="1">
      <alignment horizontal="right" vertical="center"/>
    </xf>
    <xf numFmtId="1" fontId="26" fillId="2" borderId="26" xfId="0" applyNumberFormat="1" applyFont="1" applyFill="1" applyBorder="1" applyAlignment="1">
      <alignment vertical="center"/>
    </xf>
    <xf numFmtId="1" fontId="26" fillId="2" borderId="16" xfId="0" applyNumberFormat="1" applyFont="1" applyFill="1" applyBorder="1" applyAlignment="1">
      <alignment vertical="center"/>
    </xf>
    <xf numFmtId="1" fontId="26" fillId="2" borderId="14" xfId="0" applyNumberFormat="1" applyFont="1" applyFill="1" applyBorder="1" applyAlignment="1">
      <alignment horizontal="right" vertical="center"/>
    </xf>
    <xf numFmtId="1" fontId="26" fillId="2" borderId="15" xfId="0" applyNumberFormat="1" applyFont="1" applyFill="1" applyBorder="1" applyAlignment="1">
      <alignment vertical="center"/>
    </xf>
    <xf numFmtId="1" fontId="26" fillId="2" borderId="31" xfId="1" applyNumberFormat="1" applyFont="1" applyFill="1" applyBorder="1" applyAlignment="1" applyProtection="1">
      <alignment vertical="center"/>
    </xf>
    <xf numFmtId="1" fontId="26" fillId="2" borderId="39" xfId="0" applyNumberFormat="1" applyFont="1" applyFill="1" applyBorder="1" applyAlignment="1">
      <alignment vertical="center"/>
    </xf>
    <xf numFmtId="1" fontId="26" fillId="2" borderId="7" xfId="0" applyNumberFormat="1" applyFont="1" applyFill="1" applyBorder="1" applyAlignment="1">
      <alignment vertical="center"/>
    </xf>
    <xf numFmtId="1" fontId="26" fillId="0" borderId="39" xfId="0" applyNumberFormat="1" applyFont="1" applyFill="1" applyBorder="1" applyAlignment="1">
      <alignment vertical="center"/>
    </xf>
    <xf numFmtId="1" fontId="26" fillId="0" borderId="15" xfId="0" applyNumberFormat="1" applyFont="1" applyFill="1" applyBorder="1" applyAlignment="1">
      <alignment vertical="center"/>
    </xf>
    <xf numFmtId="17" fontId="2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" fontId="10" fillId="0" borderId="38" xfId="0" applyNumberFormat="1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1" fontId="10" fillId="2" borderId="16" xfId="0" applyNumberFormat="1" applyFont="1" applyFill="1" applyBorder="1" applyAlignment="1">
      <alignment horizontal="left" vertical="center"/>
    </xf>
    <xf numFmtId="1" fontId="10" fillId="2" borderId="2" xfId="0" applyNumberFormat="1" applyFont="1" applyFill="1" applyBorder="1" applyAlignment="1">
      <alignment horizontal="left" vertical="center"/>
    </xf>
    <xf numFmtId="0" fontId="13" fillId="2" borderId="2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1" fontId="26" fillId="2" borderId="8" xfId="0" applyNumberFormat="1" applyFont="1" applyFill="1" applyBorder="1" applyAlignment="1">
      <alignment horizontal="left" vertical="center"/>
    </xf>
    <xf numFmtId="1" fontId="26" fillId="2" borderId="9" xfId="0" applyNumberFormat="1" applyFont="1" applyFill="1" applyBorder="1" applyAlignment="1">
      <alignment horizontal="left" vertical="center"/>
    </xf>
    <xf numFmtId="1" fontId="26" fillId="2" borderId="36" xfId="0" applyNumberFormat="1" applyFont="1" applyFill="1" applyBorder="1" applyAlignment="1">
      <alignment horizontal="left" vertical="center"/>
    </xf>
    <xf numFmtId="1" fontId="10" fillId="2" borderId="1" xfId="0" applyNumberFormat="1" applyFont="1" applyFill="1" applyBorder="1" applyAlignment="1">
      <alignment horizontal="left" vertical="center"/>
    </xf>
    <xf numFmtId="1" fontId="10" fillId="2" borderId="27" xfId="0" applyNumberFormat="1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" fontId="10" fillId="2" borderId="12" xfId="1" applyNumberFormat="1" applyFont="1" applyFill="1" applyBorder="1" applyAlignment="1" applyProtection="1">
      <alignment vertical="center"/>
    </xf>
    <xf numFmtId="1" fontId="10" fillId="2" borderId="14" xfId="1" applyNumberFormat="1" applyFont="1" applyFill="1" applyBorder="1" applyAlignment="1" applyProtection="1">
      <alignment vertical="center"/>
    </xf>
    <xf numFmtId="1" fontId="10" fillId="2" borderId="40" xfId="1" applyNumberFormat="1" applyFont="1" applyFill="1" applyBorder="1" applyAlignment="1" applyProtection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tabSelected="1" view="pageBreakPreview" zoomScale="40" zoomScaleSheetLayoutView="4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O56" sqref="O56"/>
    </sheetView>
  </sheetViews>
  <sheetFormatPr defaultColWidth="8.90625" defaultRowHeight="18"/>
  <cols>
    <col min="1" max="1" width="6.6328125" style="17" customWidth="1"/>
    <col min="2" max="2" width="10.453125" style="62" customWidth="1"/>
    <col min="3" max="3" width="58.1796875" style="17" customWidth="1"/>
    <col min="4" max="5" width="20" style="17" customWidth="1"/>
    <col min="6" max="6" width="22.453125" style="17" customWidth="1"/>
    <col min="7" max="7" width="21.6328125" style="17" customWidth="1"/>
    <col min="8" max="8" width="19.36328125" style="17" customWidth="1"/>
    <col min="9" max="9" width="20.26953125" style="17" customWidth="1"/>
    <col min="10" max="10" width="19.453125" style="17" customWidth="1"/>
    <col min="11" max="11" width="21.26953125" style="17" customWidth="1"/>
    <col min="12" max="12" width="18.1796875" style="17" customWidth="1"/>
    <col min="13" max="13" width="22.08984375" style="17" customWidth="1"/>
    <col min="14" max="14" width="15.7265625" style="17" customWidth="1"/>
    <col min="15" max="15" width="19.7265625" style="17" customWidth="1"/>
    <col min="16" max="16" width="19.08984375" style="17" customWidth="1"/>
    <col min="17" max="17" width="21.08984375" style="17" customWidth="1"/>
    <col min="18" max="18" width="18.453125" style="17" customWidth="1"/>
    <col min="19" max="19" width="19.90625" style="61" customWidth="1"/>
    <col min="20" max="21" width="8.90625" style="17"/>
    <col min="22" max="16384" width="8.90625" style="21"/>
  </cols>
  <sheetData>
    <row r="1" spans="1:27" s="3" customFormat="1" ht="29.25" customHeight="1" thickBot="1">
      <c r="A1" s="1"/>
      <c r="B1" s="100" t="s">
        <v>60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"/>
      <c r="S1" s="2"/>
      <c r="T1" s="1"/>
      <c r="U1" s="1"/>
    </row>
    <row r="2" spans="1:27" s="5" customFormat="1" ht="40.200000000000003" customHeight="1" thickBot="1">
      <c r="A2" s="4"/>
      <c r="B2" s="101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3"/>
      <c r="T2" s="4"/>
      <c r="U2" s="4"/>
    </row>
    <row r="3" spans="1:27" s="5" customFormat="1" ht="24" customHeight="1" thickBot="1">
      <c r="A3" s="4"/>
      <c r="B3" s="104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6"/>
      <c r="T3" s="4"/>
      <c r="U3" s="4"/>
    </row>
    <row r="4" spans="1:27" s="5" customFormat="1" ht="45" customHeight="1" thickBot="1">
      <c r="A4" s="4"/>
      <c r="B4" s="107" t="s">
        <v>2</v>
      </c>
      <c r="C4" s="110" t="s">
        <v>3</v>
      </c>
      <c r="D4" s="113" t="s">
        <v>4</v>
      </c>
      <c r="E4" s="114"/>
      <c r="F4" s="113" t="s">
        <v>5</v>
      </c>
      <c r="G4" s="114"/>
      <c r="H4" s="117" t="s">
        <v>6</v>
      </c>
      <c r="I4" s="118"/>
      <c r="J4" s="118"/>
      <c r="K4" s="118"/>
      <c r="L4" s="118"/>
      <c r="M4" s="118"/>
      <c r="N4" s="118"/>
      <c r="O4" s="118"/>
      <c r="P4" s="118"/>
      <c r="Q4" s="118"/>
      <c r="R4" s="113" t="s">
        <v>7</v>
      </c>
      <c r="S4" s="114"/>
      <c r="T4" s="4"/>
      <c r="U4" s="4"/>
    </row>
    <row r="5" spans="1:27" s="5" customFormat="1" ht="81.599999999999994" customHeight="1" thickBot="1">
      <c r="A5" s="4"/>
      <c r="B5" s="108"/>
      <c r="C5" s="111"/>
      <c r="D5" s="115"/>
      <c r="E5" s="116"/>
      <c r="F5" s="115"/>
      <c r="G5" s="116"/>
      <c r="H5" s="121" t="s">
        <v>8</v>
      </c>
      <c r="I5" s="122"/>
      <c r="J5" s="121" t="s">
        <v>9</v>
      </c>
      <c r="K5" s="122"/>
      <c r="L5" s="123" t="s">
        <v>10</v>
      </c>
      <c r="M5" s="124"/>
      <c r="N5" s="121" t="s">
        <v>11</v>
      </c>
      <c r="O5" s="122"/>
      <c r="P5" s="123" t="s">
        <v>12</v>
      </c>
      <c r="Q5" s="125"/>
      <c r="R5" s="119"/>
      <c r="S5" s="120"/>
      <c r="T5" s="4"/>
      <c r="U5" s="4"/>
    </row>
    <row r="6" spans="1:27" s="5" customFormat="1" ht="42" customHeight="1" thickBot="1">
      <c r="A6" s="4"/>
      <c r="B6" s="109"/>
      <c r="C6" s="112"/>
      <c r="D6" s="6" t="s">
        <v>13</v>
      </c>
      <c r="E6" s="7" t="s">
        <v>14</v>
      </c>
      <c r="F6" s="6" t="s">
        <v>13</v>
      </c>
      <c r="G6" s="7" t="s">
        <v>14</v>
      </c>
      <c r="H6" s="8" t="s">
        <v>13</v>
      </c>
      <c r="I6" s="8" t="s">
        <v>14</v>
      </c>
      <c r="J6" s="6" t="s">
        <v>13</v>
      </c>
      <c r="K6" s="7" t="s">
        <v>14</v>
      </c>
      <c r="L6" s="9" t="s">
        <v>13</v>
      </c>
      <c r="M6" s="10" t="s">
        <v>14</v>
      </c>
      <c r="N6" s="6" t="s">
        <v>13</v>
      </c>
      <c r="O6" s="7" t="s">
        <v>14</v>
      </c>
      <c r="P6" s="9" t="s">
        <v>13</v>
      </c>
      <c r="Q6" s="10" t="s">
        <v>14</v>
      </c>
      <c r="R6" s="11" t="s">
        <v>13</v>
      </c>
      <c r="S6" s="12" t="s">
        <v>14</v>
      </c>
      <c r="T6" s="4"/>
      <c r="U6" s="4"/>
    </row>
    <row r="7" spans="1:27" s="16" customFormat="1" ht="24.9" customHeight="1" thickBot="1">
      <c r="A7" s="13"/>
      <c r="B7" s="14"/>
      <c r="C7" s="15"/>
      <c r="D7" s="15"/>
      <c r="E7" s="15"/>
      <c r="F7" s="15"/>
      <c r="G7" s="15"/>
      <c r="H7" s="142">
        <v>3</v>
      </c>
      <c r="I7" s="142"/>
      <c r="J7" s="128">
        <v>4</v>
      </c>
      <c r="K7" s="129"/>
      <c r="L7" s="143">
        <v>5</v>
      </c>
      <c r="M7" s="144"/>
      <c r="N7" s="128">
        <v>6</v>
      </c>
      <c r="O7" s="129"/>
      <c r="P7" s="143">
        <v>7</v>
      </c>
      <c r="Q7" s="144"/>
      <c r="R7" s="128">
        <v>8</v>
      </c>
      <c r="S7" s="129"/>
      <c r="T7" s="13"/>
      <c r="U7" s="13"/>
    </row>
    <row r="8" spans="1:27" ht="44.4" customHeight="1">
      <c r="B8" s="18" t="s">
        <v>15</v>
      </c>
      <c r="C8" s="130" t="s">
        <v>16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2"/>
      <c r="R8" s="19"/>
      <c r="S8" s="20"/>
    </row>
    <row r="9" spans="1:27" s="28" customFormat="1" ht="40.799999999999997" customHeight="1">
      <c r="A9" s="17" t="s">
        <v>17</v>
      </c>
      <c r="B9" s="22">
        <v>1</v>
      </c>
      <c r="C9" s="23" t="s">
        <v>18</v>
      </c>
      <c r="D9" s="24">
        <v>617373</v>
      </c>
      <c r="E9" s="24">
        <v>4692352.2488925997</v>
      </c>
      <c r="F9" s="24">
        <v>566084</v>
      </c>
      <c r="G9" s="24">
        <v>2730777.3627661001</v>
      </c>
      <c r="H9" s="23">
        <v>325860</v>
      </c>
      <c r="I9" s="23">
        <v>1291456.7879174999</v>
      </c>
      <c r="J9" s="23">
        <v>245518</v>
      </c>
      <c r="K9" s="23">
        <v>586375.93880210002</v>
      </c>
      <c r="L9" s="23">
        <v>111330</v>
      </c>
      <c r="M9" s="23">
        <v>1071735.9426618998</v>
      </c>
      <c r="N9" s="23">
        <v>1768</v>
      </c>
      <c r="O9" s="23">
        <v>674.56965270000012</v>
      </c>
      <c r="P9" s="25">
        <v>10</v>
      </c>
      <c r="Q9" s="26">
        <v>164000</v>
      </c>
      <c r="R9" s="27">
        <f>D9-F9</f>
        <v>51289</v>
      </c>
      <c r="S9" s="27">
        <f>E9-G9</f>
        <v>1961574.8861264996</v>
      </c>
      <c r="T9" s="17"/>
      <c r="U9" s="17"/>
      <c r="W9" s="28">
        <v>0</v>
      </c>
      <c r="X9" s="28">
        <v>0</v>
      </c>
      <c r="Y9" s="28">
        <v>0</v>
      </c>
      <c r="Z9" s="28">
        <v>166420</v>
      </c>
      <c r="AA9" s="28">
        <v>1446231.1305369001</v>
      </c>
    </row>
    <row r="10" spans="1:27" s="29" customFormat="1" ht="40.799999999999997" customHeight="1">
      <c r="A10" s="17"/>
      <c r="B10" s="22">
        <v>2</v>
      </c>
      <c r="C10" s="23" t="s">
        <v>19</v>
      </c>
      <c r="D10" s="24">
        <v>309796</v>
      </c>
      <c r="E10" s="24">
        <v>1366218.96585</v>
      </c>
      <c r="F10" s="24">
        <v>261294</v>
      </c>
      <c r="G10" s="24">
        <v>1049819.0204099999</v>
      </c>
      <c r="H10" s="23">
        <v>190716</v>
      </c>
      <c r="I10" s="23">
        <v>656262.91714999999</v>
      </c>
      <c r="J10" s="23">
        <v>152400</v>
      </c>
      <c r="K10" s="23">
        <v>443668.17245000001</v>
      </c>
      <c r="L10" s="23">
        <v>53006</v>
      </c>
      <c r="M10" s="23">
        <v>282729.94081999996</v>
      </c>
      <c r="N10" s="23">
        <v>17572</v>
      </c>
      <c r="O10" s="23">
        <v>110826.16244000001</v>
      </c>
      <c r="P10" s="25">
        <v>465</v>
      </c>
      <c r="Q10" s="26">
        <v>9938.2667500000007</v>
      </c>
      <c r="R10" s="27">
        <f t="shared" ref="R10:R21" si="0">D10-F10</f>
        <v>48502</v>
      </c>
      <c r="S10" s="27">
        <f t="shared" ref="S10:S21" si="1">E10-G10</f>
        <v>316399.94544000016</v>
      </c>
      <c r="T10" s="17"/>
      <c r="U10" s="17"/>
    </row>
    <row r="11" spans="1:27" s="30" customFormat="1" ht="40.799999999999997" customHeight="1">
      <c r="A11" s="17"/>
      <c r="B11" s="22">
        <v>3</v>
      </c>
      <c r="C11" s="23" t="s">
        <v>20</v>
      </c>
      <c r="D11" s="23">
        <v>167674</v>
      </c>
      <c r="E11" s="23">
        <v>388220.92796960002</v>
      </c>
      <c r="F11" s="24">
        <v>23876</v>
      </c>
      <c r="G11" s="24">
        <v>221388.75316360002</v>
      </c>
      <c r="H11" s="23">
        <v>0</v>
      </c>
      <c r="I11" s="23">
        <v>81936.758447800021</v>
      </c>
      <c r="J11" s="23">
        <v>0</v>
      </c>
      <c r="K11" s="23">
        <v>400.30037000000004</v>
      </c>
      <c r="L11" s="23">
        <v>23876</v>
      </c>
      <c r="M11" s="23">
        <v>88501.755332799992</v>
      </c>
      <c r="N11" s="23">
        <v>0</v>
      </c>
      <c r="O11" s="23">
        <v>36717.148659999999</v>
      </c>
      <c r="P11" s="23">
        <v>0</v>
      </c>
      <c r="Q11" s="23">
        <v>13829.790352999999</v>
      </c>
      <c r="R11" s="27">
        <f t="shared" si="0"/>
        <v>143798</v>
      </c>
      <c r="S11" s="27">
        <f t="shared" si="1"/>
        <v>166832.174806</v>
      </c>
      <c r="T11" s="17"/>
      <c r="U11" s="17"/>
    </row>
    <row r="12" spans="1:27" s="29" customFormat="1" ht="40.799999999999997" customHeight="1">
      <c r="A12" s="17"/>
      <c r="B12" s="22">
        <v>4</v>
      </c>
      <c r="C12" s="23" t="s">
        <v>21</v>
      </c>
      <c r="D12" s="24">
        <v>130624</v>
      </c>
      <c r="E12" s="24">
        <v>648179.98289520002</v>
      </c>
      <c r="F12" s="24">
        <v>91078</v>
      </c>
      <c r="G12" s="24">
        <v>407583.37586380006</v>
      </c>
      <c r="H12" s="23">
        <v>39031</v>
      </c>
      <c r="I12" s="23">
        <v>103976.80787540002</v>
      </c>
      <c r="J12" s="23">
        <v>0</v>
      </c>
      <c r="K12" s="23">
        <v>0</v>
      </c>
      <c r="L12" s="23">
        <v>19524</v>
      </c>
      <c r="M12" s="23">
        <v>170437.90515240002</v>
      </c>
      <c r="N12" s="23">
        <v>32134</v>
      </c>
      <c r="O12" s="23">
        <v>131793.51283600001</v>
      </c>
      <c r="P12" s="25">
        <v>389</v>
      </c>
      <c r="Q12" s="26">
        <v>1375.15</v>
      </c>
      <c r="R12" s="27">
        <f t="shared" si="0"/>
        <v>39546</v>
      </c>
      <c r="S12" s="27">
        <f t="shared" si="1"/>
        <v>240596.60703139997</v>
      </c>
      <c r="T12" s="17"/>
      <c r="U12" s="17"/>
    </row>
    <row r="13" spans="1:27" s="32" customFormat="1" ht="40.799999999999997" customHeight="1">
      <c r="A13" s="17"/>
      <c r="B13" s="22">
        <v>5</v>
      </c>
      <c r="C13" s="23" t="s">
        <v>22</v>
      </c>
      <c r="D13" s="23">
        <v>143649</v>
      </c>
      <c r="E13" s="23">
        <v>686512.52790049999</v>
      </c>
      <c r="F13" s="24">
        <v>115846</v>
      </c>
      <c r="G13" s="24">
        <v>450263.65620050003</v>
      </c>
      <c r="H13" s="23">
        <v>84847</v>
      </c>
      <c r="I13" s="23">
        <v>277739.12835429999</v>
      </c>
      <c r="J13" s="23">
        <v>67129</v>
      </c>
      <c r="K13" s="23">
        <v>168577.59967940004</v>
      </c>
      <c r="L13" s="23">
        <v>25971</v>
      </c>
      <c r="M13" s="23">
        <v>132631.90713930005</v>
      </c>
      <c r="N13" s="23"/>
      <c r="O13" s="23">
        <v>36198.068006899986</v>
      </c>
      <c r="P13" s="23">
        <v>0</v>
      </c>
      <c r="Q13" s="23">
        <v>3694.5527000000002</v>
      </c>
      <c r="R13" s="27">
        <f t="shared" si="0"/>
        <v>27803</v>
      </c>
      <c r="S13" s="27">
        <f t="shared" si="1"/>
        <v>236248.87169999996</v>
      </c>
      <c r="T13" s="17"/>
      <c r="U13" s="31"/>
    </row>
    <row r="14" spans="1:27" s="29" customFormat="1" ht="40.799999999999997" customHeight="1">
      <c r="A14" s="17"/>
      <c r="B14" s="33">
        <v>6</v>
      </c>
      <c r="C14" s="23" t="s">
        <v>23</v>
      </c>
      <c r="D14" s="23">
        <v>10582</v>
      </c>
      <c r="E14" s="23">
        <v>90817.76999999999</v>
      </c>
      <c r="F14" s="24">
        <v>4227</v>
      </c>
      <c r="G14" s="24">
        <v>63353.164400000009</v>
      </c>
      <c r="H14" s="23">
        <v>0</v>
      </c>
      <c r="I14" s="23">
        <v>5510.6309763000008</v>
      </c>
      <c r="J14" s="23">
        <v>0</v>
      </c>
      <c r="K14" s="23">
        <v>3306.3785857800003</v>
      </c>
      <c r="L14" s="23">
        <v>0</v>
      </c>
      <c r="M14" s="23">
        <v>22893.61</v>
      </c>
      <c r="N14" s="23">
        <v>0</v>
      </c>
      <c r="O14" s="23">
        <v>34758.756133900009</v>
      </c>
      <c r="P14" s="23">
        <v>0</v>
      </c>
      <c r="Q14" s="23">
        <v>190.17</v>
      </c>
      <c r="R14" s="27">
        <f t="shared" si="0"/>
        <v>6355</v>
      </c>
      <c r="S14" s="27">
        <f t="shared" si="1"/>
        <v>27464.605599999981</v>
      </c>
      <c r="T14" s="17"/>
      <c r="U14" s="17"/>
    </row>
    <row r="15" spans="1:27" s="32" customFormat="1" ht="40.799999999999997" customHeight="1">
      <c r="A15" s="17"/>
      <c r="B15" s="22">
        <v>7</v>
      </c>
      <c r="C15" s="23" t="s">
        <v>24</v>
      </c>
      <c r="D15" s="23">
        <v>198401</v>
      </c>
      <c r="E15" s="23">
        <v>1052469.5151352999</v>
      </c>
      <c r="F15" s="24">
        <v>158496</v>
      </c>
      <c r="G15" s="24">
        <v>754283.15172073641</v>
      </c>
      <c r="H15" s="23">
        <v>97627</v>
      </c>
      <c r="I15" s="23">
        <v>373652.27493200003</v>
      </c>
      <c r="J15" s="23">
        <v>89445</v>
      </c>
      <c r="K15" s="23">
        <v>285949.08590020001</v>
      </c>
      <c r="L15" s="23">
        <v>47786</v>
      </c>
      <c r="M15" s="23">
        <v>295210.75497063651</v>
      </c>
      <c r="N15" s="23">
        <v>15833</v>
      </c>
      <c r="O15" s="23">
        <v>110466.33536499999</v>
      </c>
      <c r="P15" s="23">
        <v>0</v>
      </c>
      <c r="Q15" s="23">
        <v>21959.003660000002</v>
      </c>
      <c r="R15" s="27">
        <v>39905</v>
      </c>
      <c r="S15" s="27">
        <v>298186.36341456336</v>
      </c>
      <c r="T15" s="17"/>
      <c r="U15" s="31"/>
    </row>
    <row r="16" spans="1:27" s="32" customFormat="1" ht="40.799999999999997" customHeight="1">
      <c r="A16" s="17"/>
      <c r="B16" s="22">
        <v>8</v>
      </c>
      <c r="C16" s="23" t="s">
        <v>25</v>
      </c>
      <c r="D16" s="23">
        <v>88268</v>
      </c>
      <c r="E16" s="23">
        <v>420137.54797399999</v>
      </c>
      <c r="F16" s="24">
        <v>80722</v>
      </c>
      <c r="G16" s="24">
        <v>268139.15973228693</v>
      </c>
      <c r="H16" s="23">
        <v>25417</v>
      </c>
      <c r="I16" s="23">
        <v>80612.069999999992</v>
      </c>
      <c r="J16" s="23">
        <v>19754</v>
      </c>
      <c r="K16" s="23">
        <v>57081.8468048</v>
      </c>
      <c r="L16" s="23">
        <v>19851</v>
      </c>
      <c r="M16" s="23">
        <v>130209.31753479995</v>
      </c>
      <c r="N16" s="23">
        <v>15700</v>
      </c>
      <c r="O16" s="23">
        <v>235.92539268700003</v>
      </c>
      <c r="P16" s="23">
        <v>0</v>
      </c>
      <c r="Q16" s="23">
        <v>0</v>
      </c>
      <c r="R16" s="27">
        <f t="shared" si="0"/>
        <v>7546</v>
      </c>
      <c r="S16" s="27">
        <f t="shared" si="1"/>
        <v>151998.38824171305</v>
      </c>
      <c r="T16" s="17"/>
      <c r="U16" s="31"/>
    </row>
    <row r="17" spans="1:27" s="29" customFormat="1" ht="40.799999999999997" customHeight="1">
      <c r="A17" s="17"/>
      <c r="B17" s="22">
        <v>9</v>
      </c>
      <c r="C17" s="23" t="s">
        <v>26</v>
      </c>
      <c r="D17" s="23">
        <v>60245</v>
      </c>
      <c r="E17" s="23">
        <v>686905.64070269989</v>
      </c>
      <c r="F17" s="24">
        <v>40424</v>
      </c>
      <c r="G17" s="24">
        <v>324849.12840390002</v>
      </c>
      <c r="H17" s="23">
        <v>20526</v>
      </c>
      <c r="I17" s="23">
        <v>123606.36373980001</v>
      </c>
      <c r="J17" s="23">
        <v>12693</v>
      </c>
      <c r="K17" s="23">
        <v>27204.412095399999</v>
      </c>
      <c r="L17" s="23">
        <v>15940</v>
      </c>
      <c r="M17" s="23">
        <v>166848.09496709995</v>
      </c>
      <c r="N17" s="23">
        <v>3958</v>
      </c>
      <c r="O17" s="23">
        <v>34394.669696999998</v>
      </c>
      <c r="P17" s="23">
        <v>0</v>
      </c>
      <c r="Q17" s="23">
        <v>0</v>
      </c>
      <c r="R17" s="27">
        <f t="shared" si="0"/>
        <v>19821</v>
      </c>
      <c r="S17" s="27">
        <f t="shared" si="1"/>
        <v>362056.51229879988</v>
      </c>
      <c r="T17" s="17"/>
      <c r="U17" s="17"/>
    </row>
    <row r="18" spans="1:27" s="32" customFormat="1" ht="40.799999999999997" customHeight="1">
      <c r="A18" s="17"/>
      <c r="B18" s="33">
        <v>10</v>
      </c>
      <c r="C18" s="23" t="s">
        <v>27</v>
      </c>
      <c r="D18" s="23">
        <v>21770</v>
      </c>
      <c r="E18" s="23">
        <v>262638.28000000003</v>
      </c>
      <c r="F18" s="24">
        <v>15619</v>
      </c>
      <c r="G18" s="24">
        <v>126533.1801</v>
      </c>
      <c r="H18" s="23">
        <v>4498</v>
      </c>
      <c r="I18" s="23">
        <v>24354.810099999992</v>
      </c>
      <c r="J18" s="23">
        <v>0</v>
      </c>
      <c r="K18" s="23">
        <v>14097.139999999998</v>
      </c>
      <c r="L18" s="23">
        <v>7676</v>
      </c>
      <c r="M18" s="23">
        <v>55158.6</v>
      </c>
      <c r="N18" s="23">
        <v>3445</v>
      </c>
      <c r="O18" s="23">
        <v>32922.630000000005</v>
      </c>
      <c r="P18" s="23">
        <v>0</v>
      </c>
      <c r="Q18" s="23">
        <v>0</v>
      </c>
      <c r="R18" s="27">
        <f t="shared" si="0"/>
        <v>6151</v>
      </c>
      <c r="S18" s="27">
        <f t="shared" si="1"/>
        <v>136105.09990000003</v>
      </c>
      <c r="T18" s="17"/>
      <c r="U18" s="31"/>
    </row>
    <row r="19" spans="1:27" s="29" customFormat="1" ht="40.799999999999997" customHeight="1">
      <c r="A19" s="17"/>
      <c r="B19" s="22">
        <v>11</v>
      </c>
      <c r="C19" s="23" t="s">
        <v>28</v>
      </c>
      <c r="D19" s="24">
        <v>821454</v>
      </c>
      <c r="E19" s="24">
        <v>7566276</v>
      </c>
      <c r="F19" s="24">
        <v>363163</v>
      </c>
      <c r="G19" s="24">
        <v>1836893.34</v>
      </c>
      <c r="H19" s="24">
        <v>279762</v>
      </c>
      <c r="I19" s="24">
        <v>672492.88</v>
      </c>
      <c r="J19" s="24">
        <v>235430</v>
      </c>
      <c r="K19" s="24">
        <v>464601.64</v>
      </c>
      <c r="L19" s="24">
        <v>36887</v>
      </c>
      <c r="M19" s="24">
        <v>468558.43000000011</v>
      </c>
      <c r="N19" s="23">
        <v>46514</v>
      </c>
      <c r="O19" s="23">
        <v>350416.04000000004</v>
      </c>
      <c r="P19" s="25">
        <v>0</v>
      </c>
      <c r="Q19" s="26">
        <v>345426</v>
      </c>
      <c r="R19" s="27">
        <f t="shared" si="0"/>
        <v>458291</v>
      </c>
      <c r="S19" s="27">
        <f t="shared" si="1"/>
        <v>5729382.6600000001</v>
      </c>
      <c r="T19" s="17"/>
      <c r="U19" s="17"/>
    </row>
    <row r="20" spans="1:27" s="29" customFormat="1" ht="40.799999999999997" customHeight="1" thickBot="1">
      <c r="A20" s="17"/>
      <c r="B20" s="43">
        <v>12</v>
      </c>
      <c r="C20" s="45" t="s">
        <v>29</v>
      </c>
      <c r="D20" s="44">
        <v>226355</v>
      </c>
      <c r="E20" s="44">
        <v>981067.77786930022</v>
      </c>
      <c r="F20" s="44">
        <v>207107</v>
      </c>
      <c r="G20" s="44">
        <v>924885.50404579984</v>
      </c>
      <c r="H20" s="45">
        <v>93249</v>
      </c>
      <c r="I20" s="45">
        <v>319886.77781909995</v>
      </c>
      <c r="J20" s="45">
        <v>42302</v>
      </c>
      <c r="K20" s="45">
        <v>201408.84740449995</v>
      </c>
      <c r="L20" s="45">
        <v>31914</v>
      </c>
      <c r="M20" s="45">
        <v>301477.56744820008</v>
      </c>
      <c r="N20" s="45">
        <v>81938</v>
      </c>
      <c r="O20" s="45">
        <v>282725.15877849987</v>
      </c>
      <c r="P20" s="65">
        <v>6</v>
      </c>
      <c r="Q20" s="66">
        <v>20796</v>
      </c>
      <c r="R20" s="145">
        <f t="shared" si="0"/>
        <v>19248</v>
      </c>
      <c r="S20" s="145">
        <f t="shared" si="1"/>
        <v>56182.273823500378</v>
      </c>
      <c r="T20" s="17"/>
      <c r="U20" s="17"/>
    </row>
    <row r="21" spans="1:27" s="37" customFormat="1" ht="40.799999999999997" customHeight="1" thickBot="1">
      <c r="A21" s="34"/>
      <c r="B21" s="64"/>
      <c r="C21" s="52" t="s">
        <v>30</v>
      </c>
      <c r="D21" s="36">
        <f>D9+D10+D11+D12+D13+D14+D15+D16+D17+D18+D19+D20</f>
        <v>2796191</v>
      </c>
      <c r="E21" s="36">
        <f>E9+E10+E11+E12+E13+E14+E15+E16+E17+E18+E19+E20</f>
        <v>18841797.185189199</v>
      </c>
      <c r="F21" s="40">
        <f t="shared" ref="F21:G21" si="2">H21+L21+N21+P21</f>
        <v>1775026</v>
      </c>
      <c r="G21" s="40">
        <f t="shared" si="2"/>
        <v>8941219.9437650237</v>
      </c>
      <c r="H21" s="36">
        <f t="shared" ref="H21:Q21" si="3">H9+H10+H11+H12+H13+H14+H15+H16+H17+H18+H19+H20</f>
        <v>1161533</v>
      </c>
      <c r="I21" s="36">
        <f t="shared" si="3"/>
        <v>4011488.2073121998</v>
      </c>
      <c r="J21" s="36">
        <f t="shared" si="3"/>
        <v>864671</v>
      </c>
      <c r="K21" s="36">
        <f t="shared" si="3"/>
        <v>2252671.3620921802</v>
      </c>
      <c r="L21" s="36">
        <f t="shared" si="3"/>
        <v>393761</v>
      </c>
      <c r="M21" s="36">
        <f t="shared" si="3"/>
        <v>3186393.8260271368</v>
      </c>
      <c r="N21" s="36">
        <f t="shared" si="3"/>
        <v>218862</v>
      </c>
      <c r="O21" s="36">
        <f t="shared" si="3"/>
        <v>1162128.9769626867</v>
      </c>
      <c r="P21" s="36">
        <f t="shared" si="3"/>
        <v>870</v>
      </c>
      <c r="Q21" s="36">
        <f t="shared" si="3"/>
        <v>581208.93346299999</v>
      </c>
      <c r="R21" s="146">
        <f t="shared" si="0"/>
        <v>1021165</v>
      </c>
      <c r="S21" s="147">
        <f t="shared" si="1"/>
        <v>9900577.241424175</v>
      </c>
      <c r="T21" s="34"/>
      <c r="U21" s="34"/>
    </row>
    <row r="22" spans="1:27" ht="40.799999999999997" customHeight="1" thickBot="1">
      <c r="B22" s="73" t="s">
        <v>31</v>
      </c>
      <c r="C22" s="133" t="s">
        <v>32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5"/>
      <c r="Q22" s="135"/>
      <c r="R22" s="135"/>
      <c r="S22" s="136"/>
    </row>
    <row r="23" spans="1:27" s="30" customFormat="1" ht="40.799999999999997" customHeight="1">
      <c r="A23" s="17"/>
      <c r="B23" s="67">
        <v>13</v>
      </c>
      <c r="C23" s="68" t="s">
        <v>33</v>
      </c>
      <c r="D23" s="69">
        <v>31957</v>
      </c>
      <c r="E23" s="69">
        <v>230050.032459521</v>
      </c>
      <c r="F23" s="69">
        <f>H23+L23+N23+P23</f>
        <v>23507</v>
      </c>
      <c r="G23" s="69">
        <v>148891.48298589999</v>
      </c>
      <c r="H23" s="69">
        <v>16880</v>
      </c>
      <c r="I23" s="69">
        <v>90736.046801399993</v>
      </c>
      <c r="J23" s="69">
        <v>11074</v>
      </c>
      <c r="K23" s="69">
        <v>31425.238269400001</v>
      </c>
      <c r="L23" s="69">
        <v>4908</v>
      </c>
      <c r="M23" s="69">
        <v>43230.404837799979</v>
      </c>
      <c r="N23" s="68">
        <v>1719</v>
      </c>
      <c r="O23" s="68">
        <f>G23-I23-M23</f>
        <v>14925.031346700016</v>
      </c>
      <c r="P23" s="70">
        <v>0</v>
      </c>
      <c r="Q23" s="71">
        <v>0</v>
      </c>
      <c r="R23" s="72">
        <f>D23-F23</f>
        <v>8450</v>
      </c>
      <c r="S23" s="72">
        <f>E23-G23</f>
        <v>81158.549473621009</v>
      </c>
      <c r="T23" s="17"/>
      <c r="U23" s="17"/>
    </row>
    <row r="24" spans="1:27" s="30" customFormat="1" ht="40.799999999999997" customHeight="1">
      <c r="A24" s="17"/>
      <c r="B24" s="22">
        <v>14</v>
      </c>
      <c r="C24" s="23" t="s">
        <v>34</v>
      </c>
      <c r="D24" s="24">
        <v>8182</v>
      </c>
      <c r="E24" s="24">
        <v>94233.272792999982</v>
      </c>
      <c r="F24" s="69">
        <f t="shared" ref="F24:F38" si="4">H24+L24+N24+P24</f>
        <v>3411</v>
      </c>
      <c r="G24" s="24">
        <v>30005.314361200006</v>
      </c>
      <c r="H24" s="23">
        <v>187</v>
      </c>
      <c r="I24" s="23">
        <v>4156.6722436</v>
      </c>
      <c r="J24" s="23">
        <v>0</v>
      </c>
      <c r="K24" s="23">
        <v>0</v>
      </c>
      <c r="L24" s="23">
        <v>2356</v>
      </c>
      <c r="M24" s="23">
        <v>18690.526776200004</v>
      </c>
      <c r="N24" s="23">
        <v>868</v>
      </c>
      <c r="O24" s="68">
        <f t="shared" ref="O24:O37" si="5">G24-I24-M24</f>
        <v>7158.1153414000037</v>
      </c>
      <c r="P24" s="25">
        <v>0</v>
      </c>
      <c r="Q24" s="26">
        <v>0</v>
      </c>
      <c r="R24" s="72">
        <f t="shared" ref="R24:R26" si="6">D24-F24</f>
        <v>4771</v>
      </c>
      <c r="S24" s="72">
        <f t="shared" ref="S24:S37" si="7">E24-G24</f>
        <v>64227.958431799976</v>
      </c>
      <c r="T24" s="17"/>
      <c r="U24" s="17"/>
    </row>
    <row r="25" spans="1:27" s="30" customFormat="1" ht="40.799999999999997" customHeight="1">
      <c r="A25" s="17"/>
      <c r="B25" s="22">
        <v>15</v>
      </c>
      <c r="C25" s="23" t="s">
        <v>35</v>
      </c>
      <c r="D25" s="24">
        <v>2158070</v>
      </c>
      <c r="E25" s="24">
        <v>5972543.4831888955</v>
      </c>
      <c r="F25" s="69">
        <f t="shared" si="4"/>
        <v>547661</v>
      </c>
      <c r="G25" s="24">
        <v>3738251.3441088842</v>
      </c>
      <c r="H25" s="23">
        <v>304589</v>
      </c>
      <c r="I25" s="23">
        <v>1226691.4765334998</v>
      </c>
      <c r="J25" s="23">
        <v>59122</v>
      </c>
      <c r="K25" s="23">
        <v>106776.79601379998</v>
      </c>
      <c r="L25" s="23">
        <v>57324</v>
      </c>
      <c r="M25" s="23">
        <v>2386454.7641941849</v>
      </c>
      <c r="N25" s="23">
        <v>185748</v>
      </c>
      <c r="O25" s="68">
        <f t="shared" si="5"/>
        <v>125105.10338119976</v>
      </c>
      <c r="P25" s="25">
        <v>0</v>
      </c>
      <c r="Q25" s="26">
        <v>0</v>
      </c>
      <c r="R25" s="72">
        <f t="shared" si="6"/>
        <v>1610409</v>
      </c>
      <c r="S25" s="72">
        <f t="shared" si="7"/>
        <v>2234292.1390800113</v>
      </c>
      <c r="T25" s="17"/>
      <c r="U25" s="17"/>
    </row>
    <row r="26" spans="1:27" s="30" customFormat="1" ht="40.799999999999997" customHeight="1">
      <c r="A26" s="17"/>
      <c r="B26" s="22">
        <v>16</v>
      </c>
      <c r="C26" s="23" t="s">
        <v>36</v>
      </c>
      <c r="D26" s="24">
        <v>421562</v>
      </c>
      <c r="E26" s="24">
        <v>2287606.7552416823</v>
      </c>
      <c r="F26" s="69">
        <f t="shared" si="4"/>
        <v>92033</v>
      </c>
      <c r="G26" s="24">
        <v>1003970.9859626886</v>
      </c>
      <c r="H26" s="24">
        <v>70447</v>
      </c>
      <c r="I26" s="24">
        <v>334862.83285423979</v>
      </c>
      <c r="J26" s="24">
        <v>12430</v>
      </c>
      <c r="K26" s="24">
        <v>23034.345172900001</v>
      </c>
      <c r="L26" s="24">
        <v>14937</v>
      </c>
      <c r="M26" s="24">
        <v>598629.6258855327</v>
      </c>
      <c r="N26" s="23">
        <v>6649</v>
      </c>
      <c r="O26" s="68">
        <f t="shared" si="5"/>
        <v>70478.527222916018</v>
      </c>
      <c r="P26" s="25">
        <v>0</v>
      </c>
      <c r="Q26" s="26">
        <v>0</v>
      </c>
      <c r="R26" s="72">
        <f t="shared" si="6"/>
        <v>329529</v>
      </c>
      <c r="S26" s="72">
        <f t="shared" si="7"/>
        <v>1283635.7692789938</v>
      </c>
      <c r="T26" s="17"/>
      <c r="U26" s="17"/>
    </row>
    <row r="27" spans="1:27" s="29" customFormat="1" ht="40.799999999999997" customHeight="1">
      <c r="A27" s="17"/>
      <c r="B27" s="22">
        <v>17</v>
      </c>
      <c r="C27" s="23" t="s">
        <v>37</v>
      </c>
      <c r="D27" s="24">
        <f>F27+R27</f>
        <v>34874</v>
      </c>
      <c r="E27" s="24">
        <v>493563.11727069999</v>
      </c>
      <c r="F27" s="69">
        <f t="shared" si="4"/>
        <v>17665</v>
      </c>
      <c r="G27" s="24">
        <v>384945.98712960002</v>
      </c>
      <c r="H27" s="24">
        <v>9251</v>
      </c>
      <c r="I27" s="24">
        <v>177274.95666650002</v>
      </c>
      <c r="J27" s="24">
        <v>0</v>
      </c>
      <c r="K27" s="24">
        <v>0</v>
      </c>
      <c r="L27" s="24">
        <v>8414</v>
      </c>
      <c r="M27" s="24">
        <v>207671.03046310003</v>
      </c>
      <c r="N27" s="23">
        <v>0</v>
      </c>
      <c r="O27" s="68">
        <f t="shared" si="5"/>
        <v>0</v>
      </c>
      <c r="P27" s="25">
        <v>0</v>
      </c>
      <c r="Q27" s="26">
        <v>0</v>
      </c>
      <c r="R27" s="27">
        <v>17209</v>
      </c>
      <c r="S27" s="72">
        <f t="shared" si="7"/>
        <v>108617.13014109997</v>
      </c>
      <c r="T27" s="17">
        <v>0</v>
      </c>
      <c r="U27" s="17">
        <v>0</v>
      </c>
      <c r="V27" s="29">
        <v>0</v>
      </c>
      <c r="W27" s="29">
        <v>0</v>
      </c>
      <c r="X27" s="29">
        <v>0</v>
      </c>
      <c r="Y27" s="29">
        <v>0</v>
      </c>
      <c r="Z27" s="29">
        <v>17209</v>
      </c>
      <c r="AA27" s="29">
        <v>108304.03942390002</v>
      </c>
    </row>
    <row r="28" spans="1:27" s="29" customFormat="1" ht="40.799999999999997" customHeight="1">
      <c r="A28" s="17"/>
      <c r="B28" s="22">
        <v>18</v>
      </c>
      <c r="C28" s="77" t="s">
        <v>38</v>
      </c>
      <c r="D28" s="81">
        <v>131084</v>
      </c>
      <c r="E28" s="81">
        <v>405076.59901000001</v>
      </c>
      <c r="F28" s="78">
        <v>58054</v>
      </c>
      <c r="G28" s="81">
        <v>202987.25293000002</v>
      </c>
      <c r="H28" s="81">
        <v>51260</v>
      </c>
      <c r="I28" s="81">
        <v>42008.695569999989</v>
      </c>
      <c r="J28" s="81">
        <v>0</v>
      </c>
      <c r="K28" s="81">
        <v>0</v>
      </c>
      <c r="L28" s="81">
        <v>6474</v>
      </c>
      <c r="M28" s="81">
        <v>159945.26262000002</v>
      </c>
      <c r="N28" s="77">
        <v>320</v>
      </c>
      <c r="O28" s="79">
        <v>1033.29474</v>
      </c>
      <c r="P28" s="82">
        <v>0</v>
      </c>
      <c r="Q28" s="83">
        <v>0</v>
      </c>
      <c r="R28" s="95">
        <v>73022</v>
      </c>
      <c r="S28" s="80">
        <v>202018.72660000002</v>
      </c>
      <c r="T28" s="17"/>
      <c r="U28" s="17"/>
    </row>
    <row r="29" spans="1:27" s="29" customFormat="1" ht="40.799999999999997" customHeight="1">
      <c r="A29" s="17"/>
      <c r="B29" s="22">
        <v>19</v>
      </c>
      <c r="C29" s="77" t="s">
        <v>39</v>
      </c>
      <c r="D29" s="81">
        <v>26422</v>
      </c>
      <c r="E29" s="81">
        <v>119836.94</v>
      </c>
      <c r="F29" s="78">
        <f t="shared" si="4"/>
        <v>20974</v>
      </c>
      <c r="G29" s="81">
        <v>59585.32</v>
      </c>
      <c r="H29" s="77">
        <v>20375</v>
      </c>
      <c r="I29" s="77">
        <v>34644.51</v>
      </c>
      <c r="J29" s="77">
        <v>0</v>
      </c>
      <c r="K29" s="77">
        <v>0</v>
      </c>
      <c r="L29" s="77">
        <v>412</v>
      </c>
      <c r="M29" s="77">
        <v>23235.199999999997</v>
      </c>
      <c r="N29" s="77">
        <v>187</v>
      </c>
      <c r="O29" s="79">
        <f t="shared" si="5"/>
        <v>1705.6100000000006</v>
      </c>
      <c r="P29" s="82">
        <v>0</v>
      </c>
      <c r="Q29" s="83">
        <v>0</v>
      </c>
      <c r="R29" s="95">
        <f t="shared" ref="R29:R37" si="8">D29-F29</f>
        <v>5448</v>
      </c>
      <c r="S29" s="80">
        <f t="shared" si="7"/>
        <v>60251.62</v>
      </c>
      <c r="T29" s="17"/>
      <c r="U29" s="17"/>
    </row>
    <row r="30" spans="1:27" s="29" customFormat="1" ht="40.799999999999997" customHeight="1">
      <c r="A30" s="17"/>
      <c r="B30" s="22">
        <v>20</v>
      </c>
      <c r="C30" s="77" t="s">
        <v>40</v>
      </c>
      <c r="D30" s="81">
        <v>597136</v>
      </c>
      <c r="E30" s="81">
        <v>525757.80366269313</v>
      </c>
      <c r="F30" s="78">
        <f t="shared" si="4"/>
        <v>320038</v>
      </c>
      <c r="G30" s="81">
        <v>279680.27865413198</v>
      </c>
      <c r="H30" s="81">
        <v>277378</v>
      </c>
      <c r="I30" s="81">
        <v>130814.77224904596</v>
      </c>
      <c r="J30" s="81">
        <v>268244</v>
      </c>
      <c r="K30" s="81">
        <v>54434.167381345993</v>
      </c>
      <c r="L30" s="81">
        <v>42515</v>
      </c>
      <c r="M30" s="81">
        <v>94316.292520691029</v>
      </c>
      <c r="N30" s="77">
        <v>143</v>
      </c>
      <c r="O30" s="79">
        <v>54500</v>
      </c>
      <c r="P30" s="82">
        <v>2</v>
      </c>
      <c r="Q30" s="83">
        <v>49.013142500000015</v>
      </c>
      <c r="R30" s="95">
        <f t="shared" si="8"/>
        <v>277098</v>
      </c>
      <c r="S30" s="80">
        <f t="shared" si="7"/>
        <v>246077.52500856115</v>
      </c>
      <c r="T30" s="17"/>
      <c r="U30" s="17"/>
    </row>
    <row r="31" spans="1:27" s="29" customFormat="1" ht="40.799999999999997" customHeight="1">
      <c r="A31" s="17"/>
      <c r="B31" s="22">
        <v>21</v>
      </c>
      <c r="C31" s="77" t="s">
        <v>41</v>
      </c>
      <c r="D31" s="81">
        <v>318819</v>
      </c>
      <c r="E31" s="81">
        <v>1650369.4468608999</v>
      </c>
      <c r="F31" s="78">
        <f t="shared" si="4"/>
        <v>86844</v>
      </c>
      <c r="G31" s="81">
        <v>1046202.5539561999</v>
      </c>
      <c r="H31" s="81">
        <v>61024</v>
      </c>
      <c r="I31" s="81">
        <v>462671.93680979998</v>
      </c>
      <c r="J31" s="81">
        <v>0</v>
      </c>
      <c r="K31" s="81">
        <v>0</v>
      </c>
      <c r="L31" s="81">
        <v>12240</v>
      </c>
      <c r="M31" s="81">
        <v>525212.81490739994</v>
      </c>
      <c r="N31" s="81">
        <v>13573</v>
      </c>
      <c r="O31" s="79">
        <v>48245</v>
      </c>
      <c r="P31" s="81">
        <v>7</v>
      </c>
      <c r="Q31" s="83">
        <v>10073.4582039</v>
      </c>
      <c r="R31" s="95">
        <f t="shared" si="8"/>
        <v>231975</v>
      </c>
      <c r="S31" s="80">
        <f t="shared" si="7"/>
        <v>604166.89290470001</v>
      </c>
      <c r="T31" s="17"/>
      <c r="U31" s="17"/>
    </row>
    <row r="32" spans="1:27" s="29" customFormat="1" ht="40.799999999999997" customHeight="1">
      <c r="A32" s="17"/>
      <c r="B32" s="22">
        <v>22</v>
      </c>
      <c r="C32" s="77" t="s">
        <v>42</v>
      </c>
      <c r="D32" s="81">
        <v>5244</v>
      </c>
      <c r="E32" s="81">
        <v>47661.71</v>
      </c>
      <c r="F32" s="78">
        <f t="shared" si="4"/>
        <v>3090</v>
      </c>
      <c r="G32" s="81">
        <v>24007.573520000002</v>
      </c>
      <c r="H32" s="81">
        <v>471</v>
      </c>
      <c r="I32" s="81">
        <v>135.96351999999999</v>
      </c>
      <c r="J32" s="81">
        <v>68</v>
      </c>
      <c r="K32" s="81">
        <v>37.249999999999993</v>
      </c>
      <c r="L32" s="81">
        <v>15</v>
      </c>
      <c r="M32" s="81">
        <v>93.61</v>
      </c>
      <c r="N32" s="77">
        <v>2604</v>
      </c>
      <c r="O32" s="79">
        <f t="shared" si="5"/>
        <v>23778</v>
      </c>
      <c r="P32" s="82">
        <v>0</v>
      </c>
      <c r="Q32" s="83">
        <v>0</v>
      </c>
      <c r="R32" s="95">
        <f t="shared" si="8"/>
        <v>2154</v>
      </c>
      <c r="S32" s="80">
        <f t="shared" si="7"/>
        <v>23654.136479999997</v>
      </c>
      <c r="T32" s="17"/>
      <c r="U32" s="17"/>
    </row>
    <row r="33" spans="1:21" s="29" customFormat="1" ht="40.799999999999997" customHeight="1">
      <c r="A33" s="17"/>
      <c r="B33" s="22">
        <v>23</v>
      </c>
      <c r="C33" s="77" t="s">
        <v>43</v>
      </c>
      <c r="D33" s="81">
        <v>76694</v>
      </c>
      <c r="E33" s="81">
        <v>192712.31241309945</v>
      </c>
      <c r="F33" s="78">
        <f t="shared" si="4"/>
        <v>70566</v>
      </c>
      <c r="G33" s="81">
        <v>89082.68871319991</v>
      </c>
      <c r="H33" s="81">
        <v>57562</v>
      </c>
      <c r="I33" s="81">
        <v>15054.760356900006</v>
      </c>
      <c r="J33" s="81">
        <v>57530</v>
      </c>
      <c r="K33" s="81">
        <v>14955.900883500006</v>
      </c>
      <c r="L33" s="81">
        <v>224</v>
      </c>
      <c r="M33" s="81">
        <v>11642.019423899997</v>
      </c>
      <c r="N33" s="77">
        <v>12780</v>
      </c>
      <c r="O33" s="79">
        <f t="shared" si="5"/>
        <v>62385.908932399907</v>
      </c>
      <c r="P33" s="82">
        <v>0</v>
      </c>
      <c r="Q33" s="83">
        <v>0</v>
      </c>
      <c r="R33" s="95">
        <f t="shared" si="8"/>
        <v>6128</v>
      </c>
      <c r="S33" s="80">
        <f t="shared" si="7"/>
        <v>103629.62369989954</v>
      </c>
      <c r="T33" s="17"/>
      <c r="U33" s="17"/>
    </row>
    <row r="34" spans="1:21" s="29" customFormat="1" ht="40.799999999999997" customHeight="1">
      <c r="A34" s="17"/>
      <c r="B34" s="22">
        <v>24</v>
      </c>
      <c r="C34" s="77" t="s">
        <v>44</v>
      </c>
      <c r="D34" s="81">
        <v>65110</v>
      </c>
      <c r="E34" s="81">
        <v>283220.65750280983</v>
      </c>
      <c r="F34" s="78">
        <f t="shared" si="4"/>
        <v>25330</v>
      </c>
      <c r="G34" s="81">
        <v>178031.99003617084</v>
      </c>
      <c r="H34" s="77">
        <v>9975</v>
      </c>
      <c r="I34" s="77">
        <v>40204.531901541748</v>
      </c>
      <c r="J34" s="77">
        <v>6899</v>
      </c>
      <c r="K34" s="77">
        <v>18928.856681233603</v>
      </c>
      <c r="L34" s="77">
        <v>14080</v>
      </c>
      <c r="M34" s="77">
        <v>106206.80398459549</v>
      </c>
      <c r="N34" s="77">
        <v>1275</v>
      </c>
      <c r="O34" s="79">
        <f t="shared" si="5"/>
        <v>31620.654150033602</v>
      </c>
      <c r="P34" s="82">
        <v>0</v>
      </c>
      <c r="Q34" s="83">
        <v>0</v>
      </c>
      <c r="R34" s="95">
        <f t="shared" si="8"/>
        <v>39780</v>
      </c>
      <c r="S34" s="80">
        <f t="shared" si="7"/>
        <v>105188.66746663899</v>
      </c>
      <c r="T34" s="17"/>
      <c r="U34" s="17"/>
    </row>
    <row r="35" spans="1:21" s="29" customFormat="1" ht="40.799999999999997" customHeight="1">
      <c r="A35" s="17"/>
      <c r="B35" s="22">
        <v>25</v>
      </c>
      <c r="C35" s="77" t="s">
        <v>45</v>
      </c>
      <c r="D35" s="81">
        <v>57192</v>
      </c>
      <c r="E35" s="81">
        <v>469228.13177369995</v>
      </c>
      <c r="F35" s="78">
        <f t="shared" si="4"/>
        <v>33984</v>
      </c>
      <c r="G35" s="81">
        <v>298627.80699519999</v>
      </c>
      <c r="H35" s="81">
        <v>22771</v>
      </c>
      <c r="I35" s="81">
        <v>178947.31337149997</v>
      </c>
      <c r="J35" s="81">
        <v>831</v>
      </c>
      <c r="K35" s="81">
        <v>2251.4348376000003</v>
      </c>
      <c r="L35" s="81">
        <v>6252</v>
      </c>
      <c r="M35" s="81">
        <v>73336.641439500032</v>
      </c>
      <c r="N35" s="77">
        <v>4961</v>
      </c>
      <c r="O35" s="79">
        <f t="shared" si="5"/>
        <v>46343.85218419999</v>
      </c>
      <c r="P35" s="82">
        <v>0</v>
      </c>
      <c r="Q35" s="83">
        <v>0</v>
      </c>
      <c r="R35" s="95">
        <f t="shared" si="8"/>
        <v>23208</v>
      </c>
      <c r="S35" s="80">
        <f t="shared" si="7"/>
        <v>170600.32477849995</v>
      </c>
      <c r="T35" s="17"/>
      <c r="U35" s="17"/>
    </row>
    <row r="36" spans="1:21" s="28" customFormat="1" ht="40.799999999999997" customHeight="1">
      <c r="A36" s="17"/>
      <c r="B36" s="22">
        <v>26</v>
      </c>
      <c r="C36" s="77" t="s">
        <v>46</v>
      </c>
      <c r="D36" s="81">
        <v>165221</v>
      </c>
      <c r="E36" s="81">
        <v>54434.564634100025</v>
      </c>
      <c r="F36" s="78">
        <f t="shared" si="4"/>
        <v>158416</v>
      </c>
      <c r="G36" s="81">
        <v>49261.125612400007</v>
      </c>
      <c r="H36" s="77">
        <v>74854</v>
      </c>
      <c r="I36" s="77">
        <v>23445.321826700005</v>
      </c>
      <c r="J36" s="77">
        <v>60776</v>
      </c>
      <c r="K36" s="77">
        <v>20524.1065944</v>
      </c>
      <c r="L36" s="77">
        <v>471</v>
      </c>
      <c r="M36" s="77">
        <v>452.03365699999995</v>
      </c>
      <c r="N36" s="77">
        <v>83091</v>
      </c>
      <c r="O36" s="79">
        <f t="shared" si="5"/>
        <v>25363.770128700002</v>
      </c>
      <c r="P36" s="82">
        <v>0</v>
      </c>
      <c r="Q36" s="83">
        <v>0</v>
      </c>
      <c r="R36" s="95">
        <f t="shared" si="8"/>
        <v>6805</v>
      </c>
      <c r="S36" s="80">
        <f t="shared" si="7"/>
        <v>5173.4390217000182</v>
      </c>
      <c r="T36" s="17"/>
      <c r="U36" s="17"/>
    </row>
    <row r="37" spans="1:21" s="28" customFormat="1" ht="40.799999999999997" customHeight="1" thickBot="1">
      <c r="A37" s="17"/>
      <c r="B37" s="22">
        <v>27</v>
      </c>
      <c r="C37" s="84" t="s">
        <v>47</v>
      </c>
      <c r="D37" s="85">
        <v>49967</v>
      </c>
      <c r="E37" s="85">
        <v>47224.732330199993</v>
      </c>
      <c r="F37" s="78">
        <f t="shared" si="4"/>
        <v>46164</v>
      </c>
      <c r="G37" s="85">
        <v>39607.783073899991</v>
      </c>
      <c r="H37" s="85">
        <v>11813</v>
      </c>
      <c r="I37" s="85">
        <v>3803.6840431999981</v>
      </c>
      <c r="J37" s="85">
        <v>4156</v>
      </c>
      <c r="K37" s="85">
        <v>1183.0668827</v>
      </c>
      <c r="L37" s="85">
        <v>670</v>
      </c>
      <c r="M37" s="85">
        <v>15999.331274899996</v>
      </c>
      <c r="N37" s="84">
        <v>33681</v>
      </c>
      <c r="O37" s="79">
        <f t="shared" si="5"/>
        <v>19804.7677558</v>
      </c>
      <c r="P37" s="86">
        <v>0</v>
      </c>
      <c r="Q37" s="87">
        <v>0</v>
      </c>
      <c r="R37" s="95">
        <f t="shared" si="8"/>
        <v>3803</v>
      </c>
      <c r="S37" s="80">
        <f t="shared" si="7"/>
        <v>7616.9492563000022</v>
      </c>
      <c r="T37" s="17"/>
      <c r="U37" s="17"/>
    </row>
    <row r="38" spans="1:21" s="37" customFormat="1" ht="40.799999999999997" customHeight="1" thickBot="1">
      <c r="A38" s="34"/>
      <c r="B38" s="64"/>
      <c r="C38" s="88" t="s">
        <v>30</v>
      </c>
      <c r="D38" s="89">
        <f>D23+D24+D25+D26+D27+D28+D29+D30+D31+D32+D33+D34+D35+D36+D37</f>
        <v>4147534</v>
      </c>
      <c r="E38" s="89">
        <f t="shared" ref="E38:S38" si="9">E23+E24+E25+E26+E27+E28+E29+E30+E31+E32+E33+E34+E35+E36+E37</f>
        <v>12873519.559141301</v>
      </c>
      <c r="F38" s="78">
        <f t="shared" si="4"/>
        <v>1507737</v>
      </c>
      <c r="G38" s="89">
        <f t="shared" ref="G38" si="10">I38+M38+O38+Q38</f>
        <v>7573139.9432624811</v>
      </c>
      <c r="H38" s="89">
        <f t="shared" si="9"/>
        <v>988837</v>
      </c>
      <c r="I38" s="89">
        <f t="shared" si="9"/>
        <v>2765453.4747479274</v>
      </c>
      <c r="J38" s="89">
        <f t="shared" si="9"/>
        <v>481130</v>
      </c>
      <c r="K38" s="89">
        <f t="shared" si="9"/>
        <v>273551.16271687963</v>
      </c>
      <c r="L38" s="89">
        <f t="shared" si="9"/>
        <v>171292</v>
      </c>
      <c r="M38" s="89">
        <f t="shared" si="9"/>
        <v>4265116.3619848043</v>
      </c>
      <c r="N38" s="89">
        <f t="shared" si="9"/>
        <v>347599</v>
      </c>
      <c r="O38" s="89">
        <f t="shared" si="9"/>
        <v>532447.63518334925</v>
      </c>
      <c r="P38" s="89">
        <f t="shared" si="9"/>
        <v>9</v>
      </c>
      <c r="Q38" s="89">
        <f t="shared" si="9"/>
        <v>10122.4713464</v>
      </c>
      <c r="R38" s="89">
        <f t="shared" si="9"/>
        <v>2639789</v>
      </c>
      <c r="S38" s="90">
        <f t="shared" si="9"/>
        <v>5300309.4516218258</v>
      </c>
      <c r="T38" s="34"/>
      <c r="U38" s="34"/>
    </row>
    <row r="39" spans="1:21" ht="40.799999999999997" customHeight="1" thickBot="1">
      <c r="B39" s="38" t="s">
        <v>48</v>
      </c>
      <c r="C39" s="137" t="s">
        <v>49</v>
      </c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9"/>
    </row>
    <row r="40" spans="1:21" s="42" customFormat="1" ht="40.799999999999997" customHeight="1" thickBot="1">
      <c r="A40" s="39"/>
      <c r="B40" s="14">
        <v>28</v>
      </c>
      <c r="C40" s="91" t="s">
        <v>50</v>
      </c>
      <c r="D40" s="89">
        <v>387901</v>
      </c>
      <c r="E40" s="89">
        <v>892372.03557229985</v>
      </c>
      <c r="F40" s="89">
        <v>373397</v>
      </c>
      <c r="G40" s="89">
        <v>834551.75527399988</v>
      </c>
      <c r="H40" s="89">
        <v>284741</v>
      </c>
      <c r="I40" s="89">
        <v>718929.1399999999</v>
      </c>
      <c r="J40" s="89">
        <v>244606</v>
      </c>
      <c r="K40" s="89">
        <v>504854.12000000023</v>
      </c>
      <c r="L40" s="89">
        <v>83170</v>
      </c>
      <c r="M40" s="89">
        <v>80277.500000000015</v>
      </c>
      <c r="N40" s="89">
        <v>5486</v>
      </c>
      <c r="O40" s="91">
        <v>35345.115274000003</v>
      </c>
      <c r="P40" s="92">
        <v>0</v>
      </c>
      <c r="Q40" s="92">
        <v>0</v>
      </c>
      <c r="R40" s="93">
        <v>14504</v>
      </c>
      <c r="S40" s="94">
        <v>57820.155015699958</v>
      </c>
      <c r="T40" s="39"/>
      <c r="U40" s="39"/>
    </row>
    <row r="41" spans="1:21" s="37" customFormat="1" ht="40.799999999999997" customHeight="1" thickBot="1">
      <c r="A41" s="34"/>
      <c r="B41" s="35"/>
      <c r="C41" s="36" t="s">
        <v>30</v>
      </c>
      <c r="D41" s="36">
        <f>D40</f>
        <v>387901</v>
      </c>
      <c r="E41" s="36">
        <f t="shared" ref="E41:S41" si="11">E40</f>
        <v>892372.03557229985</v>
      </c>
      <c r="F41" s="36">
        <f t="shared" si="11"/>
        <v>373397</v>
      </c>
      <c r="G41" s="36">
        <f t="shared" si="11"/>
        <v>834551.75527399988</v>
      </c>
      <c r="H41" s="36">
        <f t="shared" si="11"/>
        <v>284741</v>
      </c>
      <c r="I41" s="36">
        <f t="shared" si="11"/>
        <v>718929.1399999999</v>
      </c>
      <c r="J41" s="36">
        <f t="shared" si="11"/>
        <v>244606</v>
      </c>
      <c r="K41" s="36">
        <f t="shared" si="11"/>
        <v>504854.12000000023</v>
      </c>
      <c r="L41" s="36">
        <f t="shared" si="11"/>
        <v>83170</v>
      </c>
      <c r="M41" s="36">
        <f t="shared" si="11"/>
        <v>80277.500000000015</v>
      </c>
      <c r="N41" s="36">
        <f t="shared" si="11"/>
        <v>5486</v>
      </c>
      <c r="O41" s="36">
        <f t="shared" si="11"/>
        <v>35345.115274000003</v>
      </c>
      <c r="P41" s="36">
        <f t="shared" si="11"/>
        <v>0</v>
      </c>
      <c r="Q41" s="36">
        <f t="shared" si="11"/>
        <v>0</v>
      </c>
      <c r="R41" s="36">
        <f t="shared" si="11"/>
        <v>14504</v>
      </c>
      <c r="S41" s="36">
        <f t="shared" si="11"/>
        <v>57820.155015699958</v>
      </c>
      <c r="T41" s="34"/>
      <c r="U41" s="34"/>
    </row>
    <row r="42" spans="1:21" s="5" customFormat="1" ht="40.799999999999997" customHeight="1" thickBot="1">
      <c r="A42" s="4"/>
      <c r="B42" s="74" t="s">
        <v>51</v>
      </c>
      <c r="C42" s="140" t="s">
        <v>52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5"/>
      <c r="Q42" s="135"/>
      <c r="R42" s="135"/>
      <c r="S42" s="136"/>
      <c r="T42" s="4"/>
      <c r="U42" s="4"/>
    </row>
    <row r="43" spans="1:21" s="46" customFormat="1" ht="40.799999999999997" customHeight="1" thickBot="1">
      <c r="A43" s="4"/>
      <c r="B43" s="43">
        <v>29</v>
      </c>
      <c r="C43" s="68" t="s">
        <v>53</v>
      </c>
      <c r="D43" s="75">
        <v>1523209</v>
      </c>
      <c r="E43" s="75">
        <v>1080668.9372429</v>
      </c>
      <c r="F43" s="75">
        <v>1393407</v>
      </c>
      <c r="G43" s="75">
        <v>958565</v>
      </c>
      <c r="H43" s="48">
        <v>1116599</v>
      </c>
      <c r="I43" s="48">
        <v>825713.83277939993</v>
      </c>
      <c r="J43" s="48">
        <v>817339</v>
      </c>
      <c r="K43" s="48">
        <v>556642.76689999993</v>
      </c>
      <c r="L43" s="48">
        <v>8985</v>
      </c>
      <c r="M43" s="48">
        <v>6946.4899999999989</v>
      </c>
      <c r="N43" s="48">
        <v>267823</v>
      </c>
      <c r="O43" s="48">
        <v>125905.3532981</v>
      </c>
      <c r="P43" s="48">
        <v>0</v>
      </c>
      <c r="Q43" s="71">
        <v>0</v>
      </c>
      <c r="R43" s="76">
        <v>129802</v>
      </c>
      <c r="S43" s="96">
        <v>122104</v>
      </c>
      <c r="T43" s="4"/>
      <c r="U43" s="4"/>
    </row>
    <row r="44" spans="1:21" s="37" customFormat="1" ht="40.799999999999997" customHeight="1" thickBot="1">
      <c r="A44" s="34"/>
      <c r="B44" s="35"/>
      <c r="C44" s="36" t="s">
        <v>30</v>
      </c>
      <c r="D44" s="36">
        <f>D43</f>
        <v>1523209</v>
      </c>
      <c r="E44" s="36">
        <f t="shared" ref="E44:S44" si="12">E43</f>
        <v>1080668.9372429</v>
      </c>
      <c r="F44" s="36">
        <f t="shared" si="12"/>
        <v>1393407</v>
      </c>
      <c r="G44" s="36">
        <f t="shared" si="12"/>
        <v>958565</v>
      </c>
      <c r="H44" s="36">
        <f t="shared" si="12"/>
        <v>1116599</v>
      </c>
      <c r="I44" s="36">
        <f t="shared" si="12"/>
        <v>825713.83277939993</v>
      </c>
      <c r="J44" s="36">
        <f t="shared" si="12"/>
        <v>817339</v>
      </c>
      <c r="K44" s="36">
        <f t="shared" si="12"/>
        <v>556642.76689999993</v>
      </c>
      <c r="L44" s="36">
        <f t="shared" si="12"/>
        <v>8985</v>
      </c>
      <c r="M44" s="36">
        <f t="shared" si="12"/>
        <v>6946.4899999999989</v>
      </c>
      <c r="N44" s="36">
        <f t="shared" si="12"/>
        <v>267823</v>
      </c>
      <c r="O44" s="36">
        <f t="shared" si="12"/>
        <v>125905.3532981</v>
      </c>
      <c r="P44" s="36">
        <f t="shared" si="12"/>
        <v>0</v>
      </c>
      <c r="Q44" s="36">
        <f t="shared" si="12"/>
        <v>0</v>
      </c>
      <c r="R44" s="36">
        <f t="shared" si="12"/>
        <v>129802</v>
      </c>
      <c r="S44" s="91">
        <f t="shared" si="12"/>
        <v>122104</v>
      </c>
      <c r="T44" s="34"/>
      <c r="U44" s="34"/>
    </row>
    <row r="45" spans="1:21" ht="40.799999999999997" customHeight="1" thickBot="1">
      <c r="B45" s="47"/>
      <c r="C45" s="133" t="s">
        <v>54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41"/>
      <c r="N45" s="48"/>
      <c r="O45" s="48"/>
      <c r="P45" s="49"/>
      <c r="Q45" s="26"/>
      <c r="R45" s="50"/>
      <c r="S45" s="96"/>
    </row>
    <row r="46" spans="1:21" s="37" customFormat="1" ht="40.799999999999997" customHeight="1" thickBot="1">
      <c r="A46" s="34"/>
      <c r="B46" s="35"/>
      <c r="C46" s="36" t="s">
        <v>55</v>
      </c>
      <c r="D46" s="36">
        <f>D21+D38</f>
        <v>6943725</v>
      </c>
      <c r="E46" s="36">
        <f>E38+E21</f>
        <v>31715316.744330499</v>
      </c>
      <c r="F46" s="36">
        <f>F21+F38</f>
        <v>3282763</v>
      </c>
      <c r="G46" s="36">
        <f>G21+G38</f>
        <v>16514359.887027506</v>
      </c>
      <c r="H46" s="36">
        <f t="shared" ref="H46:S46" si="13">H21+H38</f>
        <v>2150370</v>
      </c>
      <c r="I46" s="36">
        <f t="shared" si="13"/>
        <v>6776941.6820601271</v>
      </c>
      <c r="J46" s="36">
        <f t="shared" si="13"/>
        <v>1345801</v>
      </c>
      <c r="K46" s="36">
        <f t="shared" si="13"/>
        <v>2526222.5248090597</v>
      </c>
      <c r="L46" s="36">
        <f t="shared" si="13"/>
        <v>565053</v>
      </c>
      <c r="M46" s="36">
        <f t="shared" si="13"/>
        <v>7451510.1880119406</v>
      </c>
      <c r="N46" s="36">
        <f t="shared" si="13"/>
        <v>566461</v>
      </c>
      <c r="O46" s="36">
        <f t="shared" si="13"/>
        <v>1694576.612146036</v>
      </c>
      <c r="P46" s="36">
        <f t="shared" si="13"/>
        <v>879</v>
      </c>
      <c r="Q46" s="41">
        <f t="shared" si="13"/>
        <v>591331.40480939997</v>
      </c>
      <c r="R46" s="51">
        <f t="shared" si="13"/>
        <v>3660954</v>
      </c>
      <c r="S46" s="94">
        <f t="shared" si="13"/>
        <v>15200886.693046</v>
      </c>
      <c r="T46" s="34"/>
      <c r="U46" s="34"/>
    </row>
    <row r="47" spans="1:21" s="37" customFormat="1" ht="40.799999999999997" customHeight="1" thickBot="1">
      <c r="A47" s="34"/>
      <c r="B47" s="35"/>
      <c r="C47" s="36" t="s">
        <v>56</v>
      </c>
      <c r="D47" s="36">
        <f>D41</f>
        <v>387901</v>
      </c>
      <c r="E47" s="36">
        <f t="shared" ref="E47:S47" si="14">E41</f>
        <v>892372.03557229985</v>
      </c>
      <c r="F47" s="36">
        <f t="shared" si="14"/>
        <v>373397</v>
      </c>
      <c r="G47" s="36">
        <f t="shared" si="14"/>
        <v>834551.75527399988</v>
      </c>
      <c r="H47" s="36">
        <f t="shared" si="14"/>
        <v>284741</v>
      </c>
      <c r="I47" s="36">
        <f t="shared" si="14"/>
        <v>718929.1399999999</v>
      </c>
      <c r="J47" s="36">
        <f t="shared" si="14"/>
        <v>244606</v>
      </c>
      <c r="K47" s="36">
        <f t="shared" si="14"/>
        <v>504854.12000000023</v>
      </c>
      <c r="L47" s="36">
        <f t="shared" si="14"/>
        <v>83170</v>
      </c>
      <c r="M47" s="36">
        <f t="shared" si="14"/>
        <v>80277.500000000015</v>
      </c>
      <c r="N47" s="36">
        <f t="shared" si="14"/>
        <v>5486</v>
      </c>
      <c r="O47" s="36">
        <f t="shared" si="14"/>
        <v>35345.115274000003</v>
      </c>
      <c r="P47" s="36">
        <f t="shared" si="14"/>
        <v>0</v>
      </c>
      <c r="Q47" s="26">
        <f t="shared" si="14"/>
        <v>0</v>
      </c>
      <c r="R47" s="52">
        <f t="shared" si="14"/>
        <v>14504</v>
      </c>
      <c r="S47" s="94">
        <f t="shared" si="14"/>
        <v>57820.155015699958</v>
      </c>
      <c r="T47" s="34"/>
      <c r="U47" s="34"/>
    </row>
    <row r="48" spans="1:21" s="37" customFormat="1" ht="40.799999999999997" customHeight="1" thickBot="1">
      <c r="A48" s="34"/>
      <c r="B48" s="64"/>
      <c r="C48" s="52" t="s">
        <v>57</v>
      </c>
      <c r="D48" s="36">
        <f>D46+D47</f>
        <v>7331626</v>
      </c>
      <c r="E48" s="36">
        <f>E46+E47</f>
        <v>32607688.779902801</v>
      </c>
      <c r="F48" s="36">
        <f>F46+F47</f>
        <v>3656160</v>
      </c>
      <c r="G48" s="36">
        <f>G46+G47</f>
        <v>17348911.642301507</v>
      </c>
      <c r="H48" s="36">
        <f t="shared" ref="H48:S48" si="15">H46+H47</f>
        <v>2435111</v>
      </c>
      <c r="I48" s="36">
        <f t="shared" si="15"/>
        <v>7495870.8220601268</v>
      </c>
      <c r="J48" s="36">
        <f t="shared" si="15"/>
        <v>1590407</v>
      </c>
      <c r="K48" s="36">
        <f t="shared" si="15"/>
        <v>3031076.6448090598</v>
      </c>
      <c r="L48" s="36">
        <f t="shared" si="15"/>
        <v>648223</v>
      </c>
      <c r="M48" s="36">
        <f t="shared" si="15"/>
        <v>7531787.6880119406</v>
      </c>
      <c r="N48" s="36">
        <f t="shared" si="15"/>
        <v>571947</v>
      </c>
      <c r="O48" s="36">
        <f t="shared" si="15"/>
        <v>1729921.727420036</v>
      </c>
      <c r="P48" s="36">
        <f t="shared" si="15"/>
        <v>879</v>
      </c>
      <c r="Q48" s="41">
        <f t="shared" si="15"/>
        <v>591331.40480939997</v>
      </c>
      <c r="R48" s="51">
        <f t="shared" si="15"/>
        <v>3675458</v>
      </c>
      <c r="S48" s="97">
        <f t="shared" si="15"/>
        <v>15258706.848061699</v>
      </c>
      <c r="T48" s="34"/>
      <c r="U48" s="34"/>
    </row>
    <row r="49" spans="1:21" s="37" customFormat="1" ht="24.9" customHeight="1" thickBot="1">
      <c r="A49" s="34"/>
      <c r="B49" s="47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53"/>
      <c r="Q49" s="54"/>
      <c r="R49" s="55"/>
      <c r="S49" s="98"/>
      <c r="T49" s="34"/>
      <c r="U49" s="34"/>
    </row>
    <row r="50" spans="1:21" s="37" customFormat="1" ht="43.8" customHeight="1" thickBot="1">
      <c r="A50" s="34"/>
      <c r="B50" s="35"/>
      <c r="C50" s="56" t="s">
        <v>58</v>
      </c>
      <c r="D50" s="56">
        <f>D48+D44</f>
        <v>8854835</v>
      </c>
      <c r="E50" s="56">
        <f t="shared" ref="E50" si="16">E48+E44</f>
        <v>33688357.717145704</v>
      </c>
      <c r="F50" s="56">
        <f>F48+F44</f>
        <v>5049567</v>
      </c>
      <c r="G50" s="56">
        <f>G48+G44</f>
        <v>18307476.642301507</v>
      </c>
      <c r="H50" s="56">
        <f t="shared" ref="H50:S50" si="17">H48+H44</f>
        <v>3551710</v>
      </c>
      <c r="I50" s="56">
        <f t="shared" si="17"/>
        <v>8321584.6548395269</v>
      </c>
      <c r="J50" s="56">
        <f t="shared" si="17"/>
        <v>2407746</v>
      </c>
      <c r="K50" s="56">
        <f t="shared" si="17"/>
        <v>3587719.41170906</v>
      </c>
      <c r="L50" s="56">
        <f t="shared" si="17"/>
        <v>657208</v>
      </c>
      <c r="M50" s="56">
        <f t="shared" si="17"/>
        <v>7538734.1780119408</v>
      </c>
      <c r="N50" s="56">
        <f t="shared" si="17"/>
        <v>839770</v>
      </c>
      <c r="O50" s="56">
        <f t="shared" si="17"/>
        <v>1855827.0807181359</v>
      </c>
      <c r="P50" s="56">
        <f t="shared" si="17"/>
        <v>879</v>
      </c>
      <c r="Q50" s="57">
        <f t="shared" si="17"/>
        <v>591331.40480939997</v>
      </c>
      <c r="R50" s="58">
        <f t="shared" si="17"/>
        <v>3805260</v>
      </c>
      <c r="S50" s="99">
        <f t="shared" si="17"/>
        <v>15380810.848061699</v>
      </c>
      <c r="T50" s="34"/>
      <c r="U50" s="34"/>
    </row>
    <row r="51" spans="1:21" ht="131.4" customHeight="1"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127" t="s">
        <v>59</v>
      </c>
      <c r="P51" s="127"/>
      <c r="Q51" s="127"/>
      <c r="R51" s="127"/>
    </row>
    <row r="53" spans="1:21">
      <c r="I53" s="63"/>
    </row>
  </sheetData>
  <mergeCells count="27">
    <mergeCell ref="C49:O49"/>
    <mergeCell ref="O51:R51"/>
    <mergeCell ref="R7:S7"/>
    <mergeCell ref="C8:Q8"/>
    <mergeCell ref="C22:S22"/>
    <mergeCell ref="C39:S39"/>
    <mergeCell ref="C42:S42"/>
    <mergeCell ref="C45:M45"/>
    <mergeCell ref="H7:I7"/>
    <mergeCell ref="J7:K7"/>
    <mergeCell ref="L7:M7"/>
    <mergeCell ref="N7:O7"/>
    <mergeCell ref="P7:Q7"/>
    <mergeCell ref="B1:Q1"/>
    <mergeCell ref="B2:S2"/>
    <mergeCell ref="B3:S3"/>
    <mergeCell ref="B4:B6"/>
    <mergeCell ref="C4:C6"/>
    <mergeCell ref="D4:E5"/>
    <mergeCell ref="F4:G5"/>
    <mergeCell ref="H4:Q4"/>
    <mergeCell ref="R4:S5"/>
    <mergeCell ref="H5:I5"/>
    <mergeCell ref="J5:K5"/>
    <mergeCell ref="L5:M5"/>
    <mergeCell ref="N5:O5"/>
    <mergeCell ref="P5:Q5"/>
  </mergeCells>
  <printOptions horizontalCentered="1"/>
  <pageMargins left="0.35" right="0.17" top="0.93" bottom="0.17" header="0.17" footer="0.17"/>
  <pageSetup paperSize="9" scale="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PS14 </vt:lpstr>
      <vt:lpstr>'PS14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2023-02-15T08:19:00Z</cp:lastPrinted>
  <dcterms:created xsi:type="dcterms:W3CDTF">2022-12-17T04:57:36Z</dcterms:created>
  <dcterms:modified xsi:type="dcterms:W3CDTF">2023-02-15T08:23:24Z</dcterms:modified>
</cp:coreProperties>
</file>