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63 SLBC\SLBC 163 Final Annexures\"/>
    </mc:Choice>
  </mc:AlternateContent>
  <bookViews>
    <workbookView xWindow="0" yWindow="0" windowWidth="23040" windowHeight="9072"/>
  </bookViews>
  <sheets>
    <sheet name="Deposit Advances" sheetId="1" r:id="rId1"/>
  </sheets>
  <definedNames>
    <definedName name="\D">#REF!</definedName>
    <definedName name="\I">#REF!</definedName>
    <definedName name="_xlnm.Print_Area" localSheetId="0">'Deposit Advances'!$A$1:$V$58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1" l="1"/>
  <c r="R29" i="1"/>
  <c r="R30" i="1"/>
  <c r="R31" i="1"/>
  <c r="R33" i="1"/>
  <c r="R34" i="1"/>
  <c r="R35" i="1"/>
  <c r="R36" i="1"/>
  <c r="R37" i="1"/>
  <c r="R38" i="1"/>
  <c r="R39" i="1"/>
  <c r="R40" i="1"/>
  <c r="R41" i="1"/>
  <c r="R27" i="1"/>
  <c r="O28" i="1"/>
  <c r="O29" i="1"/>
  <c r="O30" i="1"/>
  <c r="O31" i="1"/>
  <c r="O33" i="1"/>
  <c r="O34" i="1"/>
  <c r="O35" i="1"/>
  <c r="O36" i="1"/>
  <c r="O37" i="1"/>
  <c r="O38" i="1"/>
  <c r="O39" i="1"/>
  <c r="O40" i="1"/>
  <c r="O41" i="1"/>
  <c r="O27" i="1"/>
  <c r="R14" i="1"/>
  <c r="R15" i="1"/>
  <c r="R16" i="1"/>
  <c r="R17" i="1"/>
  <c r="R18" i="1"/>
  <c r="R19" i="1"/>
  <c r="R20" i="1"/>
  <c r="R21" i="1"/>
  <c r="R22" i="1"/>
  <c r="R23" i="1"/>
  <c r="R24" i="1"/>
  <c r="R13" i="1"/>
  <c r="O14" i="1"/>
  <c r="O15" i="1"/>
  <c r="O16" i="1"/>
  <c r="O17" i="1"/>
  <c r="O18" i="1"/>
  <c r="O19" i="1"/>
  <c r="O20" i="1"/>
  <c r="O21" i="1"/>
  <c r="O22" i="1"/>
  <c r="O23" i="1"/>
  <c r="O24" i="1"/>
  <c r="O13" i="1"/>
  <c r="N51" i="1" l="1"/>
  <c r="L51" i="1"/>
  <c r="H51" i="1"/>
  <c r="G51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R45" i="1"/>
  <c r="R51" i="1" s="1"/>
  <c r="Q45" i="1"/>
  <c r="Q51" i="1" s="1"/>
  <c r="P45" i="1"/>
  <c r="P51" i="1" s="1"/>
  <c r="O45" i="1"/>
  <c r="O51" i="1" s="1"/>
  <c r="N45" i="1"/>
  <c r="M45" i="1"/>
  <c r="M51" i="1" s="1"/>
  <c r="L45" i="1"/>
  <c r="K45" i="1"/>
  <c r="K51" i="1" s="1"/>
  <c r="J45" i="1"/>
  <c r="J51" i="1" s="1"/>
  <c r="I45" i="1"/>
  <c r="I51" i="1" s="1"/>
  <c r="H45" i="1"/>
  <c r="G45" i="1"/>
  <c r="F45" i="1"/>
  <c r="F51" i="1" s="1"/>
  <c r="E45" i="1"/>
  <c r="E51" i="1" s="1"/>
  <c r="D45" i="1"/>
  <c r="D51" i="1" s="1"/>
  <c r="C45" i="1"/>
  <c r="C51" i="1" s="1"/>
  <c r="C52" i="1" s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C54" i="1" l="1"/>
  <c r="G50" i="1"/>
  <c r="G52" i="1" s="1"/>
  <c r="G54" i="1" s="1"/>
  <c r="M50" i="1"/>
  <c r="M52" i="1" s="1"/>
  <c r="M54" i="1" s="1"/>
  <c r="H50" i="1"/>
  <c r="H52" i="1" s="1"/>
  <c r="H54" i="1" s="1"/>
  <c r="N50" i="1"/>
  <c r="N52" i="1" s="1"/>
  <c r="N54" i="1" s="1"/>
  <c r="D50" i="1"/>
  <c r="D52" i="1" s="1"/>
  <c r="D54" i="1" s="1"/>
  <c r="P50" i="1"/>
  <c r="P52" i="1" s="1"/>
  <c r="P54" i="1" s="1"/>
  <c r="I50" i="1"/>
  <c r="I52" i="1" s="1"/>
  <c r="I54" i="1" s="1"/>
  <c r="O50" i="1"/>
  <c r="O52" i="1" s="1"/>
  <c r="O54" i="1" s="1"/>
  <c r="J50" i="1"/>
  <c r="J52" i="1" s="1"/>
  <c r="J54" i="1" s="1"/>
  <c r="E50" i="1"/>
  <c r="K50" i="1"/>
  <c r="K52" i="1" s="1"/>
  <c r="K54" i="1" s="1"/>
  <c r="Q50" i="1"/>
  <c r="Q52" i="1" s="1"/>
  <c r="Q54" i="1" s="1"/>
  <c r="F50" i="1"/>
  <c r="F52" i="1" s="1"/>
  <c r="F54" i="1" s="1"/>
  <c r="L50" i="1"/>
  <c r="L52" i="1" s="1"/>
  <c r="L54" i="1" s="1"/>
  <c r="R50" i="1"/>
  <c r="R52" i="1" s="1"/>
  <c r="R54" i="1" s="1"/>
  <c r="E52" i="1"/>
  <c r="E54" i="1" s="1"/>
</calcChain>
</file>

<file path=xl/sharedStrings.xml><?xml version="1.0" encoding="utf-8"?>
<sst xmlns="http://schemas.openxmlformats.org/spreadsheetml/2006/main" count="75" uniqueCount="62">
  <si>
    <t>_</t>
  </si>
  <si>
    <t>Annexure -53</t>
  </si>
  <si>
    <t>S.NO</t>
  </si>
  <si>
    <t>(Amount in lacs)</t>
  </si>
  <si>
    <t>BANK NAME</t>
  </si>
  <si>
    <t>BRANCHES</t>
  </si>
  <si>
    <t>AGG.DEPOSITS</t>
  </si>
  <si>
    <t>TOTAL ADVANCES</t>
  </si>
  <si>
    <t>TOTAL NPA</t>
  </si>
  <si>
    <t>DEPOSITS</t>
  </si>
  <si>
    <t>ADVANCES</t>
  </si>
  <si>
    <t>RURAL</t>
  </si>
  <si>
    <t>S/U</t>
  </si>
  <si>
    <t>URBAN</t>
  </si>
  <si>
    <t>TOTAL</t>
  </si>
  <si>
    <t>A/Cs</t>
  </si>
  <si>
    <t>AMT.</t>
  </si>
  <si>
    <t>S/URBAN</t>
  </si>
  <si>
    <t>A</t>
  </si>
  <si>
    <t>PUBLIC SECTOR BANKS</t>
  </si>
  <si>
    <t xml:space="preserve">Punjab National Bank </t>
  </si>
  <si>
    <t>Punjab &amp; Sind Bank</t>
  </si>
  <si>
    <t>UCO Bank</t>
  </si>
  <si>
    <t xml:space="preserve">Bank of Baroda </t>
  </si>
  <si>
    <t>Bank of India</t>
  </si>
  <si>
    <t>Bank of Maharashtra</t>
  </si>
  <si>
    <t>Canara Bank</t>
  </si>
  <si>
    <t>Central Bank Of India</t>
  </si>
  <si>
    <t>Indian Bank</t>
  </si>
  <si>
    <t xml:space="preserve">Indian Overseas Bank </t>
  </si>
  <si>
    <t xml:space="preserve">State Bank Of India </t>
  </si>
  <si>
    <t xml:space="preserve">Union Bank Of India </t>
  </si>
  <si>
    <t>B</t>
  </si>
  <si>
    <t>PRIVATE SECTOR BANKS</t>
  </si>
  <si>
    <t>IDBI Bank</t>
  </si>
  <si>
    <t>J&amp;K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</si>
  <si>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</si>
  <si>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</si>
  <si>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</si>
  <si>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</si>
  <si>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</si>
  <si>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</si>
  <si>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</si>
  <si>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</si>
  <si>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RBL Bank</t>
  </si>
  <si>
    <t>AU Small Finance Bank</t>
  </si>
  <si>
    <t>Capital Small Finance Bank</t>
  </si>
  <si>
    <t>Ujjivan Small Finance Bank</t>
  </si>
  <si>
    <t>Jana Small Finance Bank</t>
  </si>
  <si>
    <t xml:space="preserve"> C   REGIONAL RURAL BANKS</t>
  </si>
  <si>
    <t xml:space="preserve">Punjab Gramin Bank </t>
  </si>
  <si>
    <t xml:space="preserve">D   COOPERATIVE BANKS </t>
  </si>
  <si>
    <t>Punjab State Cooperative Bank</t>
  </si>
  <si>
    <t>SCHEDULED COMMERCIAL BANKS</t>
  </si>
  <si>
    <t>Comm.Bks (A+B)</t>
  </si>
  <si>
    <t>RRBs ( C)</t>
  </si>
  <si>
    <t>TOTAL (A+B+C)</t>
  </si>
  <si>
    <t xml:space="preserve">              SYSTEM                                                            </t>
  </si>
  <si>
    <t>G. TOTAL (A+B+C+D)</t>
  </si>
  <si>
    <t>SLBC PUNJAB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</si>
  <si>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</si>
  <si>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BASIC BANKING DATA AS ON December 2022                                                                                                Annexure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</si>
</sst>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4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32"/>
      <name val="Calibri"/>
      <family val="2"/>
      <scheme val="minor"/>
    </font>
    <font>
      <sz val="26"/>
      <color theme="1"/>
      <name val="Calibri"/>
      <family val="2"/>
      <scheme val="minor"/>
    </font>
    <font>
      <sz val="32"/>
      <color theme="1"/>
      <name val="Calibri"/>
      <family val="2"/>
      <scheme val="minor"/>
    </font>
    <font>
      <b/>
      <sz val="32"/>
      <color theme="1"/>
      <name val="Tahoma"/>
      <family val="2"/>
    </font>
    <font>
      <b/>
      <sz val="26"/>
      <color theme="1"/>
      <name val="Tahoma"/>
      <family val="2"/>
    </font>
    <font>
      <b/>
      <sz val="36"/>
      <color theme="1"/>
      <name val="Tahoma"/>
      <family val="2"/>
    </font>
    <font>
      <sz val="36"/>
      <color theme="1"/>
      <name val="Tahoma"/>
      <family val="2"/>
    </font>
    <font>
      <b/>
      <sz val="48"/>
      <color theme="1"/>
      <name val="Tahoma"/>
      <family val="2"/>
    </font>
    <font>
      <b/>
      <sz val="26"/>
      <color theme="1"/>
      <name val="Rupee Foradian"/>
      <family val="2"/>
    </font>
    <font>
      <sz val="26"/>
      <color theme="1"/>
      <name val="Rupee Foradian"/>
      <family val="2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36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4" fillId="0" borderId="0" xfId="1" applyFont="1" applyFill="1" applyBorder="1"/>
    <xf numFmtId="0" fontId="5" fillId="0" borderId="0" xfId="1" applyFont="1" applyFill="1" applyBorder="1"/>
    <xf numFmtId="0" fontId="6" fillId="0" borderId="0" xfId="1" applyFont="1" applyFill="1" applyBorder="1"/>
    <xf numFmtId="1" fontId="6" fillId="0" borderId="0" xfId="1" applyNumberFormat="1" applyFont="1" applyFill="1" applyBorder="1"/>
    <xf numFmtId="0" fontId="6" fillId="0" borderId="0" xfId="1" applyFont="1" applyFill="1"/>
    <xf numFmtId="1" fontId="6" fillId="0" borderId="0" xfId="1" applyNumberFormat="1" applyFont="1" applyFill="1"/>
    <xf numFmtId="0" fontId="2" fillId="0" borderId="0" xfId="1" applyFill="1"/>
    <xf numFmtId="0" fontId="2" fillId="0" borderId="0" xfId="1"/>
    <xf numFmtId="0" fontId="7" fillId="0" borderId="0" xfId="1" applyFont="1" applyFill="1" applyBorder="1"/>
    <xf numFmtId="17" fontId="8" fillId="0" borderId="0" xfId="1" applyNumberFormat="1" applyFont="1" applyFill="1" applyBorder="1" applyAlignment="1">
      <alignment horizontal="right"/>
    </xf>
    <xf numFmtId="17" fontId="9" fillId="0" borderId="0" xfId="1" applyNumberFormat="1" applyFont="1" applyFill="1" applyBorder="1" applyAlignment="1">
      <alignment horizontal="right"/>
    </xf>
    <xf numFmtId="1" fontId="9" fillId="0" borderId="0" xfId="1" applyNumberFormat="1" applyFont="1" applyFill="1" applyBorder="1" applyAlignment="1">
      <alignment horizontal="right"/>
    </xf>
    <xf numFmtId="0" fontId="9" fillId="0" borderId="11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1" fontId="9" fillId="0" borderId="11" xfId="1" applyNumberFormat="1" applyFont="1" applyFill="1" applyBorder="1" applyAlignment="1">
      <alignment horizontal="center" vertical="center"/>
    </xf>
    <xf numFmtId="1" fontId="9" fillId="0" borderId="13" xfId="1" applyNumberFormat="1" applyFont="1" applyFill="1" applyBorder="1" applyAlignment="1">
      <alignment horizontal="center" vertical="center"/>
    </xf>
    <xf numFmtId="1" fontId="9" fillId="0" borderId="14" xfId="1" applyNumberFormat="1" applyFont="1" applyFill="1" applyBorder="1" applyAlignment="1">
      <alignment horizontal="center" vertical="center"/>
    </xf>
    <xf numFmtId="1" fontId="9" fillId="0" borderId="12" xfId="1" applyNumberFormat="1" applyFont="1" applyFill="1" applyBorder="1" applyAlignment="1">
      <alignment horizontal="center" vertical="center"/>
    </xf>
    <xf numFmtId="1" fontId="9" fillId="0" borderId="3" xfId="1" applyNumberFormat="1" applyFont="1" applyFill="1" applyBorder="1" applyAlignment="1">
      <alignment horizontal="center" vertical="center"/>
    </xf>
    <xf numFmtId="1" fontId="9" fillId="0" borderId="8" xfId="1" applyNumberFormat="1" applyFont="1" applyFill="1" applyBorder="1" applyAlignment="1">
      <alignment horizontal="center" vertical="center"/>
    </xf>
    <xf numFmtId="1" fontId="9" fillId="0" borderId="16" xfId="1" applyNumberFormat="1" applyFont="1" applyFill="1" applyBorder="1" applyAlignment="1">
      <alignment horizontal="center" vertical="center"/>
    </xf>
    <xf numFmtId="0" fontId="4" fillId="0" borderId="1" xfId="1" applyFont="1" applyFill="1" applyBorder="1"/>
    <xf numFmtId="0" fontId="10" fillId="0" borderId="7" xfId="1" applyFont="1" applyFill="1" applyBorder="1" applyAlignment="1">
      <alignment vertical="center"/>
    </xf>
    <xf numFmtId="0" fontId="15" fillId="2" borderId="17" xfId="1" applyFont="1" applyFill="1" applyBorder="1"/>
    <xf numFmtId="0" fontId="10" fillId="2" borderId="7" xfId="1" applyFont="1" applyFill="1" applyBorder="1" applyAlignment="1">
      <alignment vertical="center"/>
    </xf>
    <xf numFmtId="1" fontId="10" fillId="2" borderId="18" xfId="1" applyNumberFormat="1" applyFont="1" applyFill="1" applyBorder="1" applyAlignment="1">
      <alignment vertical="center"/>
    </xf>
    <xf numFmtId="1" fontId="10" fillId="2" borderId="17" xfId="1" applyNumberFormat="1" applyFont="1" applyFill="1" applyBorder="1" applyAlignment="1">
      <alignment vertical="center"/>
    </xf>
    <xf numFmtId="0" fontId="2" fillId="3" borderId="0" xfId="1" applyFill="1"/>
    <xf numFmtId="0" fontId="15" fillId="2" borderId="19" xfId="1" applyFont="1" applyFill="1" applyBorder="1"/>
    <xf numFmtId="0" fontId="10" fillId="2" borderId="20" xfId="1" applyFont="1" applyFill="1" applyBorder="1" applyAlignment="1">
      <alignment vertical="center"/>
    </xf>
    <xf numFmtId="1" fontId="10" fillId="2" borderId="21" xfId="1" applyNumberFormat="1" applyFont="1" applyFill="1" applyBorder="1" applyAlignment="1">
      <alignment vertical="center"/>
    </xf>
    <xf numFmtId="0" fontId="2" fillId="0" borderId="0" xfId="1" applyFont="1" applyFill="1"/>
    <xf numFmtId="0" fontId="2" fillId="3" borderId="0" xfId="1" applyFont="1" applyFill="1"/>
    <xf numFmtId="0" fontId="2" fillId="2" borderId="0" xfId="1" applyFont="1" applyFill="1"/>
    <xf numFmtId="0" fontId="15" fillId="2" borderId="22" xfId="1" applyFont="1" applyFill="1" applyBorder="1"/>
    <xf numFmtId="0" fontId="10" fillId="2" borderId="23" xfId="1" applyFont="1" applyFill="1" applyBorder="1" applyAlignment="1">
      <alignment vertical="center"/>
    </xf>
    <xf numFmtId="0" fontId="15" fillId="2" borderId="24" xfId="1" applyFont="1" applyFill="1" applyBorder="1"/>
    <xf numFmtId="0" fontId="16" fillId="2" borderId="19" xfId="1" applyFont="1" applyFill="1" applyBorder="1"/>
    <xf numFmtId="0" fontId="17" fillId="2" borderId="23" xfId="1" applyFont="1" applyFill="1" applyBorder="1" applyAlignment="1">
      <alignment vertical="center"/>
    </xf>
    <xf numFmtId="0" fontId="17" fillId="2" borderId="20" xfId="1" applyFont="1" applyFill="1" applyBorder="1" applyAlignment="1">
      <alignment vertical="center"/>
    </xf>
    <xf numFmtId="1" fontId="17" fillId="2" borderId="21" xfId="1" applyNumberFormat="1" applyFont="1" applyFill="1" applyBorder="1" applyAlignment="1">
      <alignment vertical="center"/>
    </xf>
    <xf numFmtId="0" fontId="3" fillId="0" borderId="0" xfId="1" applyFont="1" applyFill="1"/>
    <xf numFmtId="0" fontId="3" fillId="3" borderId="0" xfId="1" applyFont="1" applyFill="1"/>
    <xf numFmtId="0" fontId="1" fillId="0" borderId="0" xfId="1" applyFont="1" applyFill="1"/>
    <xf numFmtId="0" fontId="1" fillId="3" borderId="0" xfId="1" applyFont="1" applyFill="1"/>
    <xf numFmtId="0" fontId="16" fillId="2" borderId="22" xfId="1" applyFont="1" applyFill="1" applyBorder="1"/>
    <xf numFmtId="1" fontId="10" fillId="2" borderId="25" xfId="1" applyNumberFormat="1" applyFont="1" applyFill="1" applyBorder="1" applyAlignment="1">
      <alignment vertical="center"/>
    </xf>
    <xf numFmtId="1" fontId="10" fillId="2" borderId="22" xfId="1" applyNumberFormat="1" applyFont="1" applyFill="1" applyBorder="1" applyAlignment="1">
      <alignment vertical="center"/>
    </xf>
    <xf numFmtId="1" fontId="10" fillId="2" borderId="11" xfId="1" applyNumberFormat="1" applyFont="1" applyFill="1" applyBorder="1" applyAlignment="1">
      <alignment vertical="center"/>
    </xf>
    <xf numFmtId="0" fontId="16" fillId="2" borderId="17" xfId="1" applyFont="1" applyFill="1" applyBorder="1"/>
    <xf numFmtId="0" fontId="4" fillId="0" borderId="0" xfId="1" applyFont="1" applyFill="1"/>
    <xf numFmtId="0" fontId="5" fillId="0" borderId="0" xfId="1" applyFont="1" applyFill="1"/>
    <xf numFmtId="1" fontId="10" fillId="2" borderId="16" xfId="1" applyNumberFormat="1" applyFont="1" applyFill="1" applyBorder="1" applyAlignment="1">
      <alignment vertical="center"/>
    </xf>
    <xf numFmtId="0" fontId="17" fillId="2" borderId="0" xfId="1" applyFont="1" applyFill="1" applyBorder="1" applyAlignment="1">
      <alignment vertical="center"/>
    </xf>
    <xf numFmtId="1" fontId="10" fillId="2" borderId="28" xfId="1" applyNumberFormat="1" applyFont="1" applyFill="1" applyBorder="1" applyAlignment="1">
      <alignment vertical="center"/>
    </xf>
    <xf numFmtId="1" fontId="10" fillId="2" borderId="24" xfId="1" applyNumberFormat="1" applyFont="1" applyFill="1" applyBorder="1" applyAlignment="1">
      <alignment vertical="center"/>
    </xf>
    <xf numFmtId="0" fontId="10" fillId="2" borderId="5" xfId="1" applyFont="1" applyFill="1" applyBorder="1" applyAlignment="1">
      <alignment vertical="center"/>
    </xf>
    <xf numFmtId="0" fontId="10" fillId="2" borderId="6" xfId="1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0" fillId="2" borderId="27" xfId="1" applyFont="1" applyFill="1" applyBorder="1" applyAlignment="1">
      <alignment vertical="center"/>
    </xf>
    <xf numFmtId="1" fontId="10" fillId="2" borderId="31" xfId="1" applyNumberFormat="1" applyFont="1" applyFill="1" applyBorder="1" applyAlignment="1">
      <alignment vertical="center"/>
    </xf>
    <xf numFmtId="1" fontId="10" fillId="2" borderId="9" xfId="1" applyNumberFormat="1" applyFont="1" applyFill="1" applyBorder="1" applyAlignment="1">
      <alignment vertical="center"/>
    </xf>
    <xf numFmtId="0" fontId="10" fillId="2" borderId="8" xfId="1" applyFont="1" applyFill="1" applyBorder="1" applyAlignment="1">
      <alignment vertical="center"/>
    </xf>
    <xf numFmtId="0" fontId="10" fillId="2" borderId="2" xfId="1" applyFont="1" applyFill="1" applyBorder="1" applyAlignment="1">
      <alignment vertical="center"/>
    </xf>
    <xf numFmtId="0" fontId="10" fillId="2" borderId="3" xfId="1" applyFont="1" applyFill="1" applyBorder="1" applyAlignment="1">
      <alignment vertical="center"/>
    </xf>
    <xf numFmtId="0" fontId="10" fillId="0" borderId="16" xfId="1" applyFont="1" applyFill="1" applyBorder="1" applyAlignment="1">
      <alignment vertical="center"/>
    </xf>
    <xf numFmtId="1" fontId="10" fillId="2" borderId="14" xfId="1" applyNumberFormat="1" applyFont="1" applyFill="1" applyBorder="1" applyAlignment="1">
      <alignment vertical="center"/>
    </xf>
    <xf numFmtId="1" fontId="10" fillId="2" borderId="32" xfId="1" applyNumberFormat="1" applyFont="1" applyFill="1" applyBorder="1" applyAlignment="1">
      <alignment vertical="center"/>
    </xf>
    <xf numFmtId="1" fontId="10" fillId="2" borderId="33" xfId="1" applyNumberFormat="1" applyFont="1" applyFill="1" applyBorder="1" applyAlignment="1">
      <alignment vertical="center"/>
    </xf>
    <xf numFmtId="0" fontId="17" fillId="2" borderId="1" xfId="1" applyFont="1" applyFill="1" applyBorder="1" applyAlignment="1">
      <alignment vertical="center"/>
    </xf>
    <xf numFmtId="0" fontId="17" fillId="2" borderId="16" xfId="1" applyFont="1" applyFill="1" applyBorder="1" applyAlignment="1">
      <alignment vertical="center"/>
    </xf>
    <xf numFmtId="0" fontId="17" fillId="2" borderId="24" xfId="1" applyFont="1" applyFill="1" applyBorder="1" applyAlignment="1">
      <alignment vertical="center"/>
    </xf>
    <xf numFmtId="0" fontId="17" fillId="2" borderId="34" xfId="1" applyFont="1" applyFill="1" applyBorder="1" applyAlignment="1">
      <alignment vertical="center"/>
    </xf>
    <xf numFmtId="0" fontId="16" fillId="2" borderId="30" xfId="1" applyFont="1" applyFill="1" applyBorder="1"/>
    <xf numFmtId="0" fontId="17" fillId="2" borderId="35" xfId="1" applyFont="1" applyFill="1" applyBorder="1" applyAlignment="1">
      <alignment vertical="center"/>
    </xf>
    <xf numFmtId="1" fontId="10" fillId="2" borderId="36" xfId="1" applyNumberFormat="1" applyFont="1" applyFill="1" applyBorder="1" applyAlignment="1">
      <alignment vertical="center"/>
    </xf>
    <xf numFmtId="0" fontId="10" fillId="2" borderId="16" xfId="1" applyFont="1" applyFill="1" applyBorder="1" applyAlignment="1">
      <alignment vertical="center"/>
    </xf>
    <xf numFmtId="1" fontId="10" fillId="2" borderId="37" xfId="1" applyNumberFormat="1" applyFont="1" applyFill="1" applyBorder="1" applyAlignment="1">
      <alignment vertical="center"/>
    </xf>
    <xf numFmtId="1" fontId="17" fillId="0" borderId="0" xfId="0" applyNumberFormat="1" applyFont="1" applyAlignment="1">
      <alignment horizontal="right" vertical="center"/>
    </xf>
    <xf numFmtId="1" fontId="10" fillId="0" borderId="0" xfId="1" applyNumberFormat="1" applyFont="1" applyFill="1" applyBorder="1" applyAlignment="1">
      <alignment horizontal="center"/>
    </xf>
    <xf numFmtId="1" fontId="11" fillId="0" borderId="0" xfId="1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right"/>
    </xf>
    <xf numFmtId="0" fontId="14" fillId="0" borderId="5" xfId="1" applyFont="1" applyFill="1" applyBorder="1" applyAlignment="1"/>
    <xf numFmtId="0" fontId="14" fillId="0" borderId="6" xfId="1" applyFont="1" applyFill="1" applyBorder="1" applyAlignment="1"/>
    <xf numFmtId="0" fontId="8" fillId="0" borderId="7" xfId="1" applyFont="1" applyFill="1" applyBorder="1" applyAlignment="1">
      <alignment horizontal="left" vertical="top"/>
    </xf>
    <xf numFmtId="0" fontId="8" fillId="0" borderId="10" xfId="1" applyFont="1" applyFill="1" applyBorder="1" applyAlignment="1">
      <alignment horizontal="left" vertical="top"/>
    </xf>
    <xf numFmtId="0" fontId="9" fillId="0" borderId="8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1" fontId="9" fillId="0" borderId="8" xfId="1" applyNumberFormat="1" applyFont="1" applyFill="1" applyBorder="1" applyAlignment="1">
      <alignment horizontal="center" vertical="center"/>
    </xf>
    <xf numFmtId="1" fontId="9" fillId="0" borderId="3" xfId="1" applyNumberFormat="1" applyFont="1" applyFill="1" applyBorder="1" applyAlignment="1">
      <alignment horizontal="center" vertical="center"/>
    </xf>
    <xf numFmtId="1" fontId="9" fillId="0" borderId="2" xfId="1" applyNumberFormat="1" applyFont="1" applyFill="1" applyBorder="1" applyAlignment="1">
      <alignment horizontal="center" vertical="center"/>
    </xf>
    <xf numFmtId="1" fontId="12" fillId="0" borderId="0" xfId="1" applyNumberFormat="1" applyFont="1" applyFill="1" applyBorder="1" applyAlignment="1">
      <alignment horizontal="center"/>
    </xf>
    <xf numFmtId="1" fontId="12" fillId="0" borderId="38" xfId="1" applyNumberFormat="1" applyFont="1" applyFill="1" applyBorder="1" applyAlignment="1">
      <alignment horizontal="center"/>
    </xf>
    <xf numFmtId="1" fontId="10" fillId="0" borderId="26" xfId="1" applyNumberFormat="1" applyFont="1" applyFill="1" applyBorder="1" applyAlignment="1">
      <alignment horizontal="right" vertical="center"/>
    </xf>
    <xf numFmtId="1" fontId="10" fillId="0" borderId="0" xfId="1" applyNumberFormat="1" applyFont="1" applyFill="1" applyBorder="1" applyAlignment="1">
      <alignment horizontal="right" vertical="center"/>
    </xf>
    <xf numFmtId="1" fontId="10" fillId="0" borderId="27" xfId="1" applyNumberFormat="1" applyFont="1" applyFill="1" applyBorder="1" applyAlignment="1">
      <alignment horizontal="right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/>
    </xf>
    <xf numFmtId="0" fontId="10" fillId="2" borderId="2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left" vertical="center"/>
    </xf>
    <xf numFmtId="0" fontId="17" fillId="2" borderId="8" xfId="1" applyFont="1" applyFill="1" applyBorder="1" applyAlignment="1">
      <alignment horizontal="center" vertical="center"/>
    </xf>
    <xf numFmtId="0" fontId="17" fillId="2" borderId="3" xfId="1" applyFont="1" applyFill="1" applyBorder="1" applyAlignment="1">
      <alignment horizontal="center" vertical="center"/>
    </xf>
    <xf numFmtId="0" fontId="17" fillId="2" borderId="29" xfId="1" applyFont="1" applyFill="1" applyBorder="1" applyAlignment="1">
      <alignment horizontal="center" vertical="center"/>
    </xf>
  </cellXfs>
  <cellStyles count="2">
    <cellStyle name="Normal" xfId="0" builtinId="0"/>
    <cellStyle name="Normal 3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5"/>
  <sheetViews>
    <sheetView tabSelected="1" view="pageBreakPreview" topLeftCell="B4" zoomScale="23" zoomScaleNormal="70" zoomScaleSheetLayoutView="23" workbookViewId="0">
      <pane xSplit="1" ySplit="9" topLeftCell="C40" activePane="bottomRight" state="frozen"/>
      <selection activeCell="B4" sqref="B4"/>
      <selection pane="topRight" activeCell="C4" sqref="C4"/>
      <selection pane="bottomLeft" activeCell="B9" sqref="B9"/>
      <selection pane="bottomRight" activeCell="J52" sqref="J52"/>
    </sheetView>
  </sheetViews>
  <sheetFormatPr defaultRowHeight="40.799999999999997"/>
  <cols>
    <col min="1" max="1" width="15.81640625" style="54" customWidth="1"/>
    <col min="2" max="2" width="91.54296875" style="55" customWidth="1"/>
    <col min="3" max="6" width="27.7265625" style="5" customWidth="1"/>
    <col min="7" max="9" width="44.26953125" style="5" customWidth="1"/>
    <col min="10" max="10" width="58.54296875" style="5" customWidth="1"/>
    <col min="11" max="15" width="44.26953125" style="6" customWidth="1"/>
    <col min="16" max="16" width="50.26953125" style="6" customWidth="1"/>
    <col min="17" max="18" width="44.26953125" style="6" customWidth="1"/>
    <col min="19" max="19" width="8.7265625" style="7"/>
    <col min="20" max="20" width="4.36328125" style="7" customWidth="1"/>
    <col min="21" max="23" width="7.26953125" style="7" hidden="1" customWidth="1"/>
    <col min="24" max="16384" width="8.7265625" style="8"/>
  </cols>
  <sheetData>
    <row r="1" spans="1:23">
      <c r="A1" s="1"/>
      <c r="B1" s="2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5"/>
    </row>
    <row r="2" spans="1:23">
      <c r="A2" s="1"/>
      <c r="B2" s="9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</row>
    <row r="3" spans="1:23" ht="43.8">
      <c r="A3" s="1"/>
      <c r="B3" s="10" t="s">
        <v>0</v>
      </c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  <c r="P3" s="83" t="s">
        <v>1</v>
      </c>
      <c r="Q3" s="84"/>
      <c r="R3" s="84"/>
    </row>
    <row r="4" spans="1:23" ht="39.6" customHeight="1">
      <c r="A4" s="1"/>
      <c r="B4" s="102" t="s">
        <v>60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23" ht="19.2" customHeight="1" thickBot="1">
      <c r="A5" s="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</row>
    <row r="6" spans="1:23" ht="34.200000000000003" hidden="1" thickBot="1">
      <c r="A6" s="1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</row>
    <row r="7" spans="1:23" ht="34.200000000000003" hidden="1" thickBot="1">
      <c r="A7" s="1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</row>
    <row r="8" spans="1:23" ht="142.19999999999999" customHeight="1" thickBot="1">
      <c r="A8" s="85" t="s">
        <v>2</v>
      </c>
      <c r="B8" s="88" t="s">
        <v>61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90"/>
    </row>
    <row r="9" spans="1:23" ht="53.4" customHeight="1" thickBot="1">
      <c r="A9" s="86"/>
      <c r="B9" s="91" t="s">
        <v>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3"/>
    </row>
    <row r="10" spans="1:23" ht="91.2" customHeight="1" thickBot="1">
      <c r="A10" s="86"/>
      <c r="B10" s="94" t="s">
        <v>4</v>
      </c>
      <c r="C10" s="96" t="s">
        <v>5</v>
      </c>
      <c r="D10" s="97"/>
      <c r="E10" s="97"/>
      <c r="F10" s="98"/>
      <c r="G10" s="96" t="s">
        <v>6</v>
      </c>
      <c r="H10" s="98"/>
      <c r="I10" s="96" t="s">
        <v>7</v>
      </c>
      <c r="J10" s="98"/>
      <c r="K10" s="99" t="s">
        <v>8</v>
      </c>
      <c r="L10" s="100"/>
      <c r="M10" s="99" t="s">
        <v>9</v>
      </c>
      <c r="N10" s="101"/>
      <c r="O10" s="100"/>
      <c r="P10" s="99" t="s">
        <v>10</v>
      </c>
      <c r="Q10" s="101"/>
      <c r="R10" s="100"/>
    </row>
    <row r="11" spans="1:23" ht="91.2" customHeight="1" thickBot="1">
      <c r="A11" s="87"/>
      <c r="B11" s="95"/>
      <c r="C11" s="13" t="s">
        <v>11</v>
      </c>
      <c r="D11" s="14" t="s">
        <v>12</v>
      </c>
      <c r="E11" s="14" t="s">
        <v>13</v>
      </c>
      <c r="F11" s="15" t="s">
        <v>14</v>
      </c>
      <c r="G11" s="16" t="s">
        <v>15</v>
      </c>
      <c r="H11" s="17" t="s">
        <v>16</v>
      </c>
      <c r="I11" s="13" t="s">
        <v>15</v>
      </c>
      <c r="J11" s="15" t="s">
        <v>16</v>
      </c>
      <c r="K11" s="18" t="s">
        <v>15</v>
      </c>
      <c r="L11" s="19" t="s">
        <v>16</v>
      </c>
      <c r="M11" s="20" t="s">
        <v>11</v>
      </c>
      <c r="N11" s="21" t="s">
        <v>17</v>
      </c>
      <c r="O11" s="22" t="s">
        <v>13</v>
      </c>
      <c r="P11" s="23" t="s">
        <v>11</v>
      </c>
      <c r="Q11" s="24" t="s">
        <v>17</v>
      </c>
      <c r="R11" s="22" t="s">
        <v>13</v>
      </c>
    </row>
    <row r="12" spans="1:23" ht="52.2" customHeight="1" thickBot="1">
      <c r="A12" s="25" t="s">
        <v>18</v>
      </c>
      <c r="B12" s="69" t="s">
        <v>19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23" s="31" customFormat="1" ht="65.400000000000006" customHeight="1" thickBot="1">
      <c r="A13" s="27">
        <v>1</v>
      </c>
      <c r="B13" s="28" t="s">
        <v>20</v>
      </c>
      <c r="C13" s="29">
        <v>433</v>
      </c>
      <c r="D13" s="29">
        <v>234</v>
      </c>
      <c r="E13" s="29">
        <v>253</v>
      </c>
      <c r="F13" s="29">
        <v>920</v>
      </c>
      <c r="G13" s="29">
        <v>16698098</v>
      </c>
      <c r="H13" s="29">
        <v>11484474.1723397</v>
      </c>
      <c r="I13" s="29">
        <v>617373</v>
      </c>
      <c r="J13" s="29">
        <v>4692352.2488925997</v>
      </c>
      <c r="K13" s="29">
        <v>88780</v>
      </c>
      <c r="L13" s="29">
        <v>956954.94669350027</v>
      </c>
      <c r="M13" s="29">
        <v>3493023.9754162999</v>
      </c>
      <c r="N13" s="29">
        <v>3572844.3244552007</v>
      </c>
      <c r="O13" s="29">
        <f>H13-M13-N13</f>
        <v>4418605.8724681996</v>
      </c>
      <c r="P13" s="29">
        <v>1289262.5288</v>
      </c>
      <c r="Q13" s="29">
        <v>1122715.4638741999</v>
      </c>
      <c r="R13" s="30">
        <f>J13-P13-Q13</f>
        <v>2280374.2562183999</v>
      </c>
      <c r="S13" s="7"/>
      <c r="T13" s="7"/>
      <c r="U13" s="7"/>
      <c r="V13" s="7"/>
      <c r="W13" s="7"/>
    </row>
    <row r="14" spans="1:23" s="36" customFormat="1" ht="65.400000000000006" customHeight="1" thickBot="1">
      <c r="A14" s="32">
        <v>2</v>
      </c>
      <c r="B14" s="33" t="s">
        <v>21</v>
      </c>
      <c r="C14" s="34">
        <v>363</v>
      </c>
      <c r="D14" s="34">
        <v>140</v>
      </c>
      <c r="E14" s="34">
        <v>132</v>
      </c>
      <c r="F14" s="34">
        <v>635</v>
      </c>
      <c r="G14" s="34">
        <v>5470006</v>
      </c>
      <c r="H14" s="34">
        <v>3524489</v>
      </c>
      <c r="I14" s="34">
        <v>309796</v>
      </c>
      <c r="J14" s="34">
        <v>1366218.96585</v>
      </c>
      <c r="K14" s="34">
        <v>20433</v>
      </c>
      <c r="L14" s="34">
        <v>85211.468850000005</v>
      </c>
      <c r="M14" s="34">
        <v>1290444</v>
      </c>
      <c r="N14" s="34">
        <v>996621</v>
      </c>
      <c r="O14" s="29">
        <f t="shared" ref="O14:O24" si="0">H14-M14-N14</f>
        <v>1237424</v>
      </c>
      <c r="P14" s="34">
        <v>486628.06830999994</v>
      </c>
      <c r="Q14" s="34">
        <v>407714.57564</v>
      </c>
      <c r="R14" s="30">
        <f t="shared" ref="R14:R24" si="1">J14-P14-Q14</f>
        <v>471876.32190000004</v>
      </c>
      <c r="S14" s="35"/>
      <c r="T14" s="35"/>
      <c r="U14" s="35"/>
      <c r="V14" s="35"/>
      <c r="W14" s="35"/>
    </row>
    <row r="15" spans="1:23" s="7" customFormat="1" ht="65.400000000000006" customHeight="1" thickBot="1">
      <c r="A15" s="32">
        <v>3</v>
      </c>
      <c r="B15" s="33" t="s">
        <v>22</v>
      </c>
      <c r="C15" s="34">
        <v>62</v>
      </c>
      <c r="D15" s="34">
        <v>63</v>
      </c>
      <c r="E15" s="34">
        <v>46</v>
      </c>
      <c r="F15" s="34">
        <v>171</v>
      </c>
      <c r="G15" s="34">
        <v>2267454</v>
      </c>
      <c r="H15" s="34">
        <v>922703.98144050012</v>
      </c>
      <c r="I15" s="34">
        <v>167674</v>
      </c>
      <c r="J15" s="34">
        <v>388220.92796960002</v>
      </c>
      <c r="K15" s="34">
        <v>10662</v>
      </c>
      <c r="L15" s="34">
        <v>90255.467473979981</v>
      </c>
      <c r="M15" s="34">
        <v>315891.56738969992</v>
      </c>
      <c r="N15" s="34">
        <v>267892</v>
      </c>
      <c r="O15" s="29">
        <f t="shared" si="0"/>
        <v>338920.41405080026</v>
      </c>
      <c r="P15" s="34">
        <v>77876.480956799991</v>
      </c>
      <c r="Q15" s="34">
        <v>103662.20480759999</v>
      </c>
      <c r="R15" s="30">
        <f t="shared" si="1"/>
        <v>206682.24220520002</v>
      </c>
    </row>
    <row r="16" spans="1:23" s="31" customFormat="1" ht="65.400000000000006" customHeight="1" thickBot="1">
      <c r="A16" s="32">
        <v>4</v>
      </c>
      <c r="B16" s="33" t="s">
        <v>23</v>
      </c>
      <c r="C16" s="34">
        <v>26</v>
      </c>
      <c r="D16" s="34">
        <v>72</v>
      </c>
      <c r="E16" s="34">
        <v>79</v>
      </c>
      <c r="F16" s="34">
        <v>177</v>
      </c>
      <c r="G16" s="34">
        <v>1014683</v>
      </c>
      <c r="H16" s="34">
        <v>1345201.82119</v>
      </c>
      <c r="I16" s="34">
        <v>130624</v>
      </c>
      <c r="J16" s="34">
        <v>648179.98289520002</v>
      </c>
      <c r="K16" s="34">
        <v>9106</v>
      </c>
      <c r="L16" s="34">
        <v>46503.570223000002</v>
      </c>
      <c r="M16" s="34">
        <v>84841.882869999987</v>
      </c>
      <c r="N16" s="34">
        <v>451615.25285999989</v>
      </c>
      <c r="O16" s="29">
        <f t="shared" si="0"/>
        <v>808744.68546000007</v>
      </c>
      <c r="P16" s="34">
        <v>40733.588780400001</v>
      </c>
      <c r="Q16" s="34">
        <v>204856.25319719999</v>
      </c>
      <c r="R16" s="30">
        <f t="shared" si="1"/>
        <v>402590.14091760002</v>
      </c>
      <c r="S16" s="7"/>
      <c r="T16" s="7"/>
      <c r="U16" s="7"/>
      <c r="V16" s="7"/>
      <c r="W16" s="7"/>
    </row>
    <row r="17" spans="1:27" s="31" customFormat="1" ht="65.400000000000006" customHeight="1" thickBot="1">
      <c r="A17" s="32">
        <v>5</v>
      </c>
      <c r="B17" s="33" t="s">
        <v>24</v>
      </c>
      <c r="C17" s="34">
        <v>37</v>
      </c>
      <c r="D17" s="34">
        <v>63</v>
      </c>
      <c r="E17" s="34">
        <v>57</v>
      </c>
      <c r="F17" s="34">
        <v>157</v>
      </c>
      <c r="G17" s="34">
        <v>0</v>
      </c>
      <c r="H17" s="34">
        <v>1441573</v>
      </c>
      <c r="I17" s="34">
        <v>143649</v>
      </c>
      <c r="J17" s="34">
        <v>686512.52790049976</v>
      </c>
      <c r="K17" s="34">
        <v>14383</v>
      </c>
      <c r="L17" s="34">
        <v>135673.01122000001</v>
      </c>
      <c r="M17" s="34">
        <v>259691</v>
      </c>
      <c r="N17" s="34">
        <v>444955</v>
      </c>
      <c r="O17" s="29">
        <f t="shared" si="0"/>
        <v>736927</v>
      </c>
      <c r="P17" s="34">
        <v>109449</v>
      </c>
      <c r="Q17" s="34">
        <v>200926</v>
      </c>
      <c r="R17" s="30">
        <f t="shared" si="1"/>
        <v>376137.52790049976</v>
      </c>
      <c r="S17" s="7"/>
      <c r="T17" s="7"/>
      <c r="U17" s="7"/>
      <c r="V17" s="7"/>
      <c r="W17" s="7"/>
    </row>
    <row r="18" spans="1:27" s="36" customFormat="1" ht="65.400000000000006" customHeight="1" thickBot="1">
      <c r="A18" s="32">
        <v>6</v>
      </c>
      <c r="B18" s="33" t="s">
        <v>25</v>
      </c>
      <c r="C18" s="34">
        <v>1</v>
      </c>
      <c r="D18" s="34">
        <v>15</v>
      </c>
      <c r="E18" s="34">
        <v>20</v>
      </c>
      <c r="F18" s="34">
        <v>36</v>
      </c>
      <c r="G18" s="34">
        <v>219228</v>
      </c>
      <c r="H18" s="34">
        <v>120578.59999999999</v>
      </c>
      <c r="I18" s="34">
        <v>10582</v>
      </c>
      <c r="J18" s="34">
        <v>90817.76999999999</v>
      </c>
      <c r="K18" s="34">
        <v>0</v>
      </c>
      <c r="L18" s="34">
        <v>0</v>
      </c>
      <c r="M18" s="34">
        <v>1603.69</v>
      </c>
      <c r="N18" s="34">
        <v>30094.390000000003</v>
      </c>
      <c r="O18" s="29">
        <f t="shared" si="0"/>
        <v>88880.51999999999</v>
      </c>
      <c r="P18" s="34">
        <v>545.75</v>
      </c>
      <c r="Q18" s="34">
        <v>18208.400000000001</v>
      </c>
      <c r="R18" s="30">
        <f t="shared" si="1"/>
        <v>72063.62</v>
      </c>
      <c r="S18" s="37"/>
      <c r="T18" s="35"/>
      <c r="U18" s="35"/>
      <c r="V18" s="35"/>
      <c r="W18" s="35"/>
    </row>
    <row r="19" spans="1:27" s="31" customFormat="1" ht="65.400000000000006" customHeight="1" thickBot="1">
      <c r="A19" s="32">
        <v>7</v>
      </c>
      <c r="B19" s="33" t="s">
        <v>26</v>
      </c>
      <c r="C19" s="34">
        <v>83</v>
      </c>
      <c r="D19" s="34">
        <v>92</v>
      </c>
      <c r="E19" s="34">
        <v>90</v>
      </c>
      <c r="F19" s="34">
        <v>265</v>
      </c>
      <c r="G19" s="34">
        <v>2551468</v>
      </c>
      <c r="H19" s="34">
        <v>2168443.6789750005</v>
      </c>
      <c r="I19" s="34">
        <v>198401</v>
      </c>
      <c r="J19" s="34">
        <v>1052469.5151352999</v>
      </c>
      <c r="K19" s="34">
        <v>19272</v>
      </c>
      <c r="L19" s="34">
        <v>128710.9341553</v>
      </c>
      <c r="M19" s="34">
        <v>483025.58823150006</v>
      </c>
      <c r="N19" s="34">
        <v>698845.5929265999</v>
      </c>
      <c r="O19" s="29">
        <f t="shared" si="0"/>
        <v>986572.49781690061</v>
      </c>
      <c r="P19" s="34">
        <v>170356.69211960005</v>
      </c>
      <c r="Q19" s="34">
        <v>370999.05913220003</v>
      </c>
      <c r="R19" s="30">
        <f t="shared" si="1"/>
        <v>511113.76388349984</v>
      </c>
      <c r="S19" s="7"/>
      <c r="T19" s="7"/>
      <c r="U19" s="7"/>
      <c r="V19" s="7"/>
      <c r="W19" s="7"/>
    </row>
    <row r="20" spans="1:27" s="31" customFormat="1" ht="65.400000000000006" customHeight="1" thickBot="1">
      <c r="A20" s="32">
        <v>8</v>
      </c>
      <c r="B20" s="33" t="s">
        <v>27</v>
      </c>
      <c r="C20" s="34">
        <v>29</v>
      </c>
      <c r="D20" s="34">
        <v>55</v>
      </c>
      <c r="E20" s="34">
        <v>53</v>
      </c>
      <c r="F20" s="34">
        <v>137</v>
      </c>
      <c r="G20" s="34">
        <v>1475108</v>
      </c>
      <c r="H20" s="34">
        <v>924640.08146650007</v>
      </c>
      <c r="I20" s="34">
        <v>88268</v>
      </c>
      <c r="J20" s="34">
        <v>420137.54797399999</v>
      </c>
      <c r="K20" s="34">
        <v>5458</v>
      </c>
      <c r="L20" s="34">
        <v>26503.627448000003</v>
      </c>
      <c r="M20" s="34">
        <v>132340.3246357</v>
      </c>
      <c r="N20" s="34">
        <v>350027.78259320004</v>
      </c>
      <c r="O20" s="29">
        <f t="shared" si="0"/>
        <v>442271.97423760005</v>
      </c>
      <c r="P20" s="34">
        <v>49038.613961100004</v>
      </c>
      <c r="Q20" s="34">
        <v>114997.45141390001</v>
      </c>
      <c r="R20" s="30">
        <f t="shared" si="1"/>
        <v>256101.48259899998</v>
      </c>
      <c r="S20" s="7"/>
      <c r="T20" s="7"/>
      <c r="U20" s="7"/>
      <c r="V20" s="7"/>
      <c r="W20" s="7"/>
    </row>
    <row r="21" spans="1:27" s="36" customFormat="1" ht="65.400000000000006" customHeight="1" thickBot="1">
      <c r="A21" s="32">
        <v>9</v>
      </c>
      <c r="B21" s="33" t="s">
        <v>28</v>
      </c>
      <c r="C21" s="34">
        <v>48</v>
      </c>
      <c r="D21" s="34">
        <v>84</v>
      </c>
      <c r="E21" s="34">
        <v>78</v>
      </c>
      <c r="F21" s="34">
        <v>210</v>
      </c>
      <c r="G21" s="34">
        <v>1304907</v>
      </c>
      <c r="H21" s="34">
        <v>1114983.2688728999</v>
      </c>
      <c r="I21" s="34">
        <v>60245</v>
      </c>
      <c r="J21" s="34">
        <v>686905.64070270001</v>
      </c>
      <c r="K21" s="34">
        <v>9219</v>
      </c>
      <c r="L21" s="34">
        <v>53597.894041599997</v>
      </c>
      <c r="M21" s="34">
        <v>162408.86108850004</v>
      </c>
      <c r="N21" s="34">
        <v>394338.49117360002</v>
      </c>
      <c r="O21" s="29">
        <f t="shared" si="0"/>
        <v>558235.91661079996</v>
      </c>
      <c r="P21" s="34">
        <v>42311.900131900009</v>
      </c>
      <c r="Q21" s="34">
        <v>133058.7115676</v>
      </c>
      <c r="R21" s="30">
        <f t="shared" si="1"/>
        <v>511535.0290032</v>
      </c>
      <c r="S21" s="35"/>
      <c r="T21" s="35"/>
      <c r="U21" s="35"/>
      <c r="V21" s="35"/>
      <c r="W21" s="35"/>
    </row>
    <row r="22" spans="1:27" s="31" customFormat="1" ht="65.400000000000006" customHeight="1" thickBot="1">
      <c r="A22" s="32">
        <v>10</v>
      </c>
      <c r="B22" s="33" t="s">
        <v>29</v>
      </c>
      <c r="C22" s="34">
        <v>21</v>
      </c>
      <c r="D22" s="34">
        <v>32</v>
      </c>
      <c r="E22" s="34">
        <v>49</v>
      </c>
      <c r="F22" s="34">
        <v>102</v>
      </c>
      <c r="G22" s="34">
        <v>70553</v>
      </c>
      <c r="H22" s="34">
        <v>712624.35</v>
      </c>
      <c r="I22" s="34">
        <v>21770</v>
      </c>
      <c r="J22" s="34">
        <v>262638.28000000003</v>
      </c>
      <c r="K22" s="34">
        <v>9337</v>
      </c>
      <c r="L22" s="34">
        <v>63645</v>
      </c>
      <c r="M22" s="34">
        <v>98697.419999999984</v>
      </c>
      <c r="N22" s="34">
        <v>157298.89000000001</v>
      </c>
      <c r="O22" s="29">
        <f t="shared" si="0"/>
        <v>456628.03999999992</v>
      </c>
      <c r="P22" s="34">
        <v>15176.93</v>
      </c>
      <c r="Q22" s="34">
        <v>38466.919999999991</v>
      </c>
      <c r="R22" s="30">
        <f t="shared" si="1"/>
        <v>208994.43000000005</v>
      </c>
      <c r="S22" s="7"/>
      <c r="T22" s="7"/>
      <c r="U22" s="7"/>
      <c r="V22" s="7"/>
      <c r="W22" s="7"/>
    </row>
    <row r="23" spans="1:27" s="31" customFormat="1" ht="65.400000000000006" customHeight="1" thickBot="1">
      <c r="A23" s="32">
        <v>11</v>
      </c>
      <c r="B23" s="33" t="s">
        <v>30</v>
      </c>
      <c r="C23" s="34">
        <v>352</v>
      </c>
      <c r="D23" s="34">
        <v>256</v>
      </c>
      <c r="E23" s="34">
        <v>257</v>
      </c>
      <c r="F23" s="34">
        <v>865</v>
      </c>
      <c r="G23" s="34">
        <v>14564094</v>
      </c>
      <c r="H23" s="34">
        <v>12771793</v>
      </c>
      <c r="I23" s="34">
        <v>821454</v>
      </c>
      <c r="J23" s="34">
        <v>7566276</v>
      </c>
      <c r="K23" s="34">
        <v>48515</v>
      </c>
      <c r="L23" s="34">
        <v>140620</v>
      </c>
      <c r="M23" s="34">
        <v>2299246</v>
      </c>
      <c r="N23" s="34">
        <v>4536185</v>
      </c>
      <c r="O23" s="29">
        <f t="shared" si="0"/>
        <v>5936362</v>
      </c>
      <c r="P23" s="34">
        <v>2140075</v>
      </c>
      <c r="Q23" s="34">
        <v>1360957</v>
      </c>
      <c r="R23" s="30">
        <f t="shared" si="1"/>
        <v>4065244</v>
      </c>
      <c r="S23" s="7"/>
      <c r="T23" s="7"/>
      <c r="U23" s="7"/>
      <c r="V23" s="7"/>
      <c r="W23" s="7"/>
    </row>
    <row r="24" spans="1:27" s="31" customFormat="1" ht="65.400000000000006" customHeight="1" thickBot="1">
      <c r="A24" s="38">
        <v>12</v>
      </c>
      <c r="B24" s="39" t="s">
        <v>31</v>
      </c>
      <c r="C24" s="50">
        <v>64</v>
      </c>
      <c r="D24" s="50">
        <v>91</v>
      </c>
      <c r="E24" s="50">
        <v>88</v>
      </c>
      <c r="F24" s="50">
        <v>243</v>
      </c>
      <c r="G24" s="50">
        <v>167910</v>
      </c>
      <c r="H24" s="50">
        <v>1835122.4348251999</v>
      </c>
      <c r="I24" s="50">
        <v>226355</v>
      </c>
      <c r="J24" s="50">
        <v>981067.77786930022</v>
      </c>
      <c r="K24" s="50">
        <v>23224</v>
      </c>
      <c r="L24" s="50">
        <v>172081.44260659997</v>
      </c>
      <c r="M24" s="50">
        <v>278684.6766069</v>
      </c>
      <c r="N24" s="50">
        <v>545641.12645720004</v>
      </c>
      <c r="O24" s="29">
        <f t="shared" si="0"/>
        <v>1010796.6317610998</v>
      </c>
      <c r="P24" s="50">
        <v>99253.840712400022</v>
      </c>
      <c r="Q24" s="50">
        <v>266323.23168339994</v>
      </c>
      <c r="R24" s="30">
        <f t="shared" si="1"/>
        <v>615490.7054735003</v>
      </c>
      <c r="S24" s="7"/>
      <c r="T24" s="7"/>
      <c r="U24" s="7"/>
      <c r="V24" s="7"/>
      <c r="W24" s="7"/>
    </row>
    <row r="25" spans="1:27" ht="65.400000000000006" customHeight="1" thickBot="1">
      <c r="A25" s="107" t="s">
        <v>14</v>
      </c>
      <c r="B25" s="108"/>
      <c r="C25" s="52">
        <f>C13+C14+C15+C16+C17+C18+C19+C20+C21+C22+C23+C24</f>
        <v>1519</v>
      </c>
      <c r="D25" s="52">
        <f t="shared" ref="D25:R25" si="2">D13+D14+D15+D16+D17+D18+D19+D20+D21+D22+D23+D24</f>
        <v>1197</v>
      </c>
      <c r="E25" s="52">
        <f t="shared" si="2"/>
        <v>1202</v>
      </c>
      <c r="F25" s="52">
        <f t="shared" si="2"/>
        <v>3918</v>
      </c>
      <c r="G25" s="52">
        <f t="shared" si="2"/>
        <v>45803509</v>
      </c>
      <c r="H25" s="52">
        <f t="shared" si="2"/>
        <v>38366627.389109798</v>
      </c>
      <c r="I25" s="52">
        <f t="shared" si="2"/>
        <v>2796191</v>
      </c>
      <c r="J25" s="52">
        <f t="shared" si="2"/>
        <v>18841797.185189195</v>
      </c>
      <c r="K25" s="52">
        <f t="shared" si="2"/>
        <v>258389</v>
      </c>
      <c r="L25" s="52">
        <f t="shared" si="2"/>
        <v>1899757.3627119802</v>
      </c>
      <c r="M25" s="52">
        <f t="shared" si="2"/>
        <v>8899898.9862386007</v>
      </c>
      <c r="N25" s="52">
        <f t="shared" si="2"/>
        <v>12446358.850465799</v>
      </c>
      <c r="O25" s="52">
        <f t="shared" si="2"/>
        <v>17020369.552405398</v>
      </c>
      <c r="P25" s="52">
        <f t="shared" si="2"/>
        <v>4520708.3937722007</v>
      </c>
      <c r="Q25" s="52">
        <f t="shared" si="2"/>
        <v>4342885.271316099</v>
      </c>
      <c r="R25" s="56">
        <f t="shared" si="2"/>
        <v>9978203.520100899</v>
      </c>
      <c r="X25" s="7"/>
      <c r="Y25" s="7"/>
      <c r="Z25" s="7"/>
      <c r="AA25" s="7"/>
    </row>
    <row r="26" spans="1:27" ht="65.400000000000006" customHeight="1" thickBot="1">
      <c r="A26" s="40" t="s">
        <v>32</v>
      </c>
      <c r="B26" s="109" t="s">
        <v>33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1"/>
      <c r="X26" s="7"/>
      <c r="Y26" s="7"/>
      <c r="Z26" s="7"/>
      <c r="AA26" s="7"/>
    </row>
    <row r="27" spans="1:27" s="31" customFormat="1" ht="65.400000000000006" customHeight="1">
      <c r="A27" s="41">
        <v>13</v>
      </c>
      <c r="B27" s="57" t="s">
        <v>34</v>
      </c>
      <c r="C27" s="58">
        <v>19</v>
      </c>
      <c r="D27" s="58">
        <v>33</v>
      </c>
      <c r="E27" s="58">
        <v>29</v>
      </c>
      <c r="F27" s="58">
        <v>81</v>
      </c>
      <c r="G27" s="58">
        <v>797515</v>
      </c>
      <c r="H27" s="58">
        <v>514289.92275365401</v>
      </c>
      <c r="I27" s="58">
        <v>31957</v>
      </c>
      <c r="J27" s="58">
        <v>230050.032459521</v>
      </c>
      <c r="K27" s="58">
        <v>4095</v>
      </c>
      <c r="L27" s="58">
        <v>38427.2462476</v>
      </c>
      <c r="M27" s="58">
        <v>36590.577263399995</v>
      </c>
      <c r="N27" s="58">
        <v>178358.67323745301</v>
      </c>
      <c r="O27" s="58">
        <f>H27-M27-N27</f>
        <v>299340.67225280101</v>
      </c>
      <c r="P27" s="58">
        <v>29946.959145399996</v>
      </c>
      <c r="Q27" s="58">
        <v>82098.094440400004</v>
      </c>
      <c r="R27" s="59">
        <f>J27-P27-Q27</f>
        <v>118004.97887372099</v>
      </c>
      <c r="S27" s="7"/>
      <c r="T27" s="7"/>
      <c r="U27" s="7"/>
      <c r="V27" s="7"/>
      <c r="W27" s="7"/>
    </row>
    <row r="28" spans="1:27" s="31" customFormat="1" ht="65.400000000000006" customHeight="1">
      <c r="A28" s="41">
        <v>14</v>
      </c>
      <c r="B28" s="43" t="s">
        <v>35</v>
      </c>
      <c r="C28" s="34">
        <v>0</v>
      </c>
      <c r="D28" s="34">
        <v>3</v>
      </c>
      <c r="E28" s="34">
        <v>15</v>
      </c>
      <c r="F28" s="34">
        <v>18</v>
      </c>
      <c r="G28" s="34">
        <v>121953</v>
      </c>
      <c r="H28" s="34">
        <v>97193.682663020008</v>
      </c>
      <c r="I28" s="34">
        <v>8182</v>
      </c>
      <c r="J28" s="34">
        <v>94233.272792999982</v>
      </c>
      <c r="K28" s="34">
        <v>0</v>
      </c>
      <c r="L28" s="34">
        <v>0</v>
      </c>
      <c r="M28" s="34">
        <v>0</v>
      </c>
      <c r="N28" s="34">
        <v>0</v>
      </c>
      <c r="O28" s="58">
        <f t="shared" ref="O28:O41" si="3">H28-M28-N28</f>
        <v>97193.682663020008</v>
      </c>
      <c r="P28" s="34">
        <v>0</v>
      </c>
      <c r="Q28" s="34">
        <v>0</v>
      </c>
      <c r="R28" s="59">
        <f t="shared" ref="R28:R41" si="4">J28-P28-Q28</f>
        <v>94233.272792999982</v>
      </c>
      <c r="S28" s="7"/>
      <c r="T28" s="7"/>
      <c r="U28" s="7"/>
      <c r="V28" s="7"/>
      <c r="W28" s="7"/>
    </row>
    <row r="29" spans="1:27" s="31" customFormat="1" ht="65.400000000000006" customHeight="1">
      <c r="A29" s="41">
        <v>15</v>
      </c>
      <c r="B29" s="43" t="s">
        <v>36</v>
      </c>
      <c r="C29" s="34">
        <v>273</v>
      </c>
      <c r="D29" s="34">
        <v>162</v>
      </c>
      <c r="E29" s="34">
        <v>105</v>
      </c>
      <c r="F29" s="34">
        <v>540</v>
      </c>
      <c r="G29" s="34">
        <v>5245517</v>
      </c>
      <c r="H29" s="34">
        <v>6465483.2424402004</v>
      </c>
      <c r="I29" s="34">
        <v>2158070</v>
      </c>
      <c r="J29" s="34">
        <v>5972543.4831888964</v>
      </c>
      <c r="K29" s="34">
        <v>110758</v>
      </c>
      <c r="L29" s="34">
        <v>112770.76781659995</v>
      </c>
      <c r="M29" s="34">
        <v>1166335.2639874998</v>
      </c>
      <c r="N29" s="34">
        <v>2069513.6668843001</v>
      </c>
      <c r="O29" s="58">
        <f t="shared" si="3"/>
        <v>3229634.3115684008</v>
      </c>
      <c r="P29" s="34">
        <v>721049.11148426123</v>
      </c>
      <c r="Q29" s="34">
        <v>1952625.3924206232</v>
      </c>
      <c r="R29" s="59">
        <f t="shared" si="4"/>
        <v>3298868.9792840118</v>
      </c>
      <c r="S29" s="7"/>
      <c r="T29" s="7"/>
      <c r="U29" s="7"/>
      <c r="V29" s="7"/>
      <c r="W29" s="7"/>
    </row>
    <row r="30" spans="1:27" s="46" customFormat="1" ht="65.400000000000006" customHeight="1">
      <c r="A30" s="41">
        <v>16</v>
      </c>
      <c r="B30" s="43" t="s">
        <v>37</v>
      </c>
      <c r="C30" s="44">
        <v>77</v>
      </c>
      <c r="D30" s="44">
        <v>103</v>
      </c>
      <c r="E30" s="44">
        <v>102</v>
      </c>
      <c r="F30" s="44">
        <v>282</v>
      </c>
      <c r="G30" s="44">
        <v>0</v>
      </c>
      <c r="H30" s="44">
        <v>2229452.8452478</v>
      </c>
      <c r="I30" s="44">
        <v>421562</v>
      </c>
      <c r="J30" s="44">
        <v>2287606.7552416823</v>
      </c>
      <c r="K30" s="44">
        <v>3111</v>
      </c>
      <c r="L30" s="44">
        <v>19115.882065199999</v>
      </c>
      <c r="M30" s="44">
        <v>103892.11123559998</v>
      </c>
      <c r="N30" s="44">
        <v>570592.30359219993</v>
      </c>
      <c r="O30" s="58">
        <f t="shared" si="3"/>
        <v>1554968.4304200001</v>
      </c>
      <c r="P30" s="82">
        <v>88286.818499199988</v>
      </c>
      <c r="Q30" s="44">
        <v>537389.25626049994</v>
      </c>
      <c r="R30" s="59">
        <f t="shared" si="4"/>
        <v>1661930.6804819824</v>
      </c>
      <c r="S30" s="45"/>
      <c r="T30" s="45"/>
      <c r="U30" s="45"/>
      <c r="V30" s="45"/>
      <c r="W30" s="45"/>
    </row>
    <row r="31" spans="1:27" s="48" customFormat="1" ht="65.400000000000006" customHeight="1">
      <c r="A31" s="41">
        <v>17</v>
      </c>
      <c r="B31" s="43" t="s">
        <v>38</v>
      </c>
      <c r="C31" s="34">
        <v>31</v>
      </c>
      <c r="D31" s="34">
        <v>31</v>
      </c>
      <c r="E31" s="34">
        <v>31</v>
      </c>
      <c r="F31" s="34">
        <v>93</v>
      </c>
      <c r="G31" s="34">
        <v>0</v>
      </c>
      <c r="H31" s="34">
        <v>438035.72804880003</v>
      </c>
      <c r="I31" s="34">
        <v>34874</v>
      </c>
      <c r="J31" s="34">
        <v>493563.11727069999</v>
      </c>
      <c r="K31" s="34">
        <v>2687</v>
      </c>
      <c r="L31" s="34">
        <v>64426.776127800003</v>
      </c>
      <c r="M31" s="34">
        <v>66750.849336799991</v>
      </c>
      <c r="N31" s="34">
        <v>136983.23051200001</v>
      </c>
      <c r="O31" s="58">
        <f t="shared" si="3"/>
        <v>234301.64820000003</v>
      </c>
      <c r="P31" s="34">
        <v>51281.070640400001</v>
      </c>
      <c r="Q31" s="34">
        <v>112240.5985068</v>
      </c>
      <c r="R31" s="59">
        <f t="shared" si="4"/>
        <v>330041.44812349998</v>
      </c>
      <c r="S31" s="47"/>
      <c r="T31" s="47"/>
      <c r="U31" s="47"/>
      <c r="V31" s="47"/>
      <c r="W31" s="47"/>
    </row>
    <row r="32" spans="1:27" s="31" customFormat="1" ht="65.400000000000006" customHeight="1">
      <c r="A32" s="41">
        <v>18</v>
      </c>
      <c r="B32" s="43" t="s">
        <v>39</v>
      </c>
      <c r="C32" s="34">
        <v>11</v>
      </c>
      <c r="D32" s="34">
        <v>51</v>
      </c>
      <c r="E32" s="34">
        <v>21</v>
      </c>
      <c r="F32" s="34">
        <v>83</v>
      </c>
      <c r="G32" s="34">
        <v>459652</v>
      </c>
      <c r="H32" s="34">
        <v>637423.86119999993</v>
      </c>
      <c r="I32" s="34">
        <v>131084</v>
      </c>
      <c r="J32" s="34">
        <v>405076.59901000001</v>
      </c>
      <c r="K32" s="34">
        <v>3463</v>
      </c>
      <c r="L32" s="34">
        <v>12611.027633469996</v>
      </c>
      <c r="M32" s="34">
        <v>32168.827700000002</v>
      </c>
      <c r="N32" s="34">
        <v>205221.06889999998</v>
      </c>
      <c r="O32" s="58">
        <v>400033.96460000001</v>
      </c>
      <c r="P32" s="34">
        <v>12637.074810000002</v>
      </c>
      <c r="Q32" s="34">
        <v>57795.188220000004</v>
      </c>
      <c r="R32" s="59">
        <v>334644.33598000003</v>
      </c>
      <c r="S32" s="7"/>
      <c r="T32" s="7"/>
      <c r="U32" s="7"/>
      <c r="V32" s="7"/>
      <c r="W32" s="7"/>
    </row>
    <row r="33" spans="1:27" s="31" customFormat="1" ht="65.400000000000006" customHeight="1">
      <c r="A33" s="41">
        <v>19</v>
      </c>
      <c r="B33" s="43" t="s">
        <v>40</v>
      </c>
      <c r="C33" s="34">
        <v>0</v>
      </c>
      <c r="D33" s="34">
        <v>15</v>
      </c>
      <c r="E33" s="34">
        <v>14</v>
      </c>
      <c r="F33" s="34">
        <v>29</v>
      </c>
      <c r="G33" s="34">
        <v>0</v>
      </c>
      <c r="H33" s="34">
        <v>122957.73</v>
      </c>
      <c r="I33" s="34">
        <v>26422</v>
      </c>
      <c r="J33" s="34">
        <v>119836.94</v>
      </c>
      <c r="K33" s="34">
        <v>0</v>
      </c>
      <c r="L33" s="34">
        <v>0</v>
      </c>
      <c r="M33" s="34">
        <v>0</v>
      </c>
      <c r="N33" s="34">
        <v>83912.17</v>
      </c>
      <c r="O33" s="58">
        <f t="shared" si="3"/>
        <v>39045.56</v>
      </c>
      <c r="P33" s="34">
        <v>0</v>
      </c>
      <c r="Q33" s="34">
        <v>46643.149999999994</v>
      </c>
      <c r="R33" s="59">
        <f t="shared" si="4"/>
        <v>73193.790000000008</v>
      </c>
      <c r="S33" s="7"/>
      <c r="T33" s="7"/>
      <c r="U33" s="7"/>
      <c r="V33" s="7"/>
      <c r="W33" s="7"/>
    </row>
    <row r="34" spans="1:27" s="31" customFormat="1" ht="65.400000000000006" customHeight="1">
      <c r="A34" s="41">
        <v>20</v>
      </c>
      <c r="B34" s="43" t="s">
        <v>41</v>
      </c>
      <c r="C34" s="34">
        <v>76</v>
      </c>
      <c r="D34" s="34">
        <v>39</v>
      </c>
      <c r="E34" s="34">
        <v>36</v>
      </c>
      <c r="F34" s="34">
        <v>151</v>
      </c>
      <c r="G34" s="34">
        <v>799604</v>
      </c>
      <c r="H34" s="34">
        <v>921358.18016719003</v>
      </c>
      <c r="I34" s="34">
        <v>597136</v>
      </c>
      <c r="J34" s="34">
        <v>525757.80366269313</v>
      </c>
      <c r="K34" s="34">
        <v>0</v>
      </c>
      <c r="L34" s="34">
        <v>0</v>
      </c>
      <c r="M34" s="34">
        <v>72118.230566928003</v>
      </c>
      <c r="N34" s="34">
        <v>230525.748519997</v>
      </c>
      <c r="O34" s="58">
        <f t="shared" si="3"/>
        <v>618714.20108026499</v>
      </c>
      <c r="P34" s="34">
        <v>162193.73201886003</v>
      </c>
      <c r="Q34" s="34">
        <v>65075.534586264002</v>
      </c>
      <c r="R34" s="59">
        <f t="shared" si="4"/>
        <v>298488.53705756908</v>
      </c>
      <c r="S34" s="7"/>
      <c r="T34" s="7"/>
      <c r="U34" s="7"/>
      <c r="V34" s="7"/>
      <c r="W34" s="7"/>
    </row>
    <row r="35" spans="1:27" s="31" customFormat="1" ht="65.400000000000006" customHeight="1">
      <c r="A35" s="41">
        <v>21</v>
      </c>
      <c r="B35" s="43" t="s">
        <v>42</v>
      </c>
      <c r="C35" s="34">
        <v>170</v>
      </c>
      <c r="D35" s="34">
        <v>103</v>
      </c>
      <c r="E35" s="34">
        <v>82</v>
      </c>
      <c r="F35" s="34">
        <v>355</v>
      </c>
      <c r="G35" s="34">
        <v>0</v>
      </c>
      <c r="H35" s="34">
        <v>2361134.9741799999</v>
      </c>
      <c r="I35" s="34">
        <v>318819</v>
      </c>
      <c r="J35" s="34">
        <v>1650369.4468608999</v>
      </c>
      <c r="K35" s="34">
        <v>10121</v>
      </c>
      <c r="L35" s="34">
        <v>68716.118629999997</v>
      </c>
      <c r="M35" s="34">
        <v>484074.69020999997</v>
      </c>
      <c r="N35" s="34">
        <v>770664.78499999992</v>
      </c>
      <c r="O35" s="58">
        <f t="shared" si="3"/>
        <v>1106395.4989700001</v>
      </c>
      <c r="P35" s="34">
        <v>238578.78221569996</v>
      </c>
      <c r="Q35" s="34">
        <v>534286.93866679992</v>
      </c>
      <c r="R35" s="59">
        <f t="shared" si="4"/>
        <v>877503.72597839998</v>
      </c>
      <c r="S35" s="7"/>
      <c r="T35" s="7"/>
      <c r="U35" s="7"/>
      <c r="V35" s="7"/>
      <c r="W35" s="7"/>
    </row>
    <row r="36" spans="1:27" s="31" customFormat="1" ht="65.400000000000006" customHeight="1">
      <c r="A36" s="41">
        <v>22</v>
      </c>
      <c r="B36" s="43" t="s">
        <v>43</v>
      </c>
      <c r="C36" s="34">
        <v>0</v>
      </c>
      <c r="D36" s="34">
        <v>18</v>
      </c>
      <c r="E36" s="34">
        <v>24</v>
      </c>
      <c r="F36" s="34">
        <v>42</v>
      </c>
      <c r="G36" s="34">
        <v>0</v>
      </c>
      <c r="H36" s="34">
        <v>217899.61</v>
      </c>
      <c r="I36" s="34">
        <v>5244</v>
      </c>
      <c r="J36" s="34">
        <v>47661.71</v>
      </c>
      <c r="K36" s="34">
        <v>5708</v>
      </c>
      <c r="L36" s="34">
        <v>2857.92</v>
      </c>
      <c r="M36" s="34">
        <v>0</v>
      </c>
      <c r="N36" s="34">
        <v>44758.29</v>
      </c>
      <c r="O36" s="58">
        <f t="shared" si="3"/>
        <v>173141.31999999998</v>
      </c>
      <c r="P36" s="34">
        <v>0</v>
      </c>
      <c r="Q36" s="34">
        <v>12405.69</v>
      </c>
      <c r="R36" s="59">
        <f t="shared" si="4"/>
        <v>35256.019999999997</v>
      </c>
      <c r="S36" s="7"/>
      <c r="T36" s="7"/>
      <c r="U36" s="7"/>
      <c r="V36" s="7"/>
      <c r="W36" s="7"/>
    </row>
    <row r="37" spans="1:27" s="31" customFormat="1" ht="65.400000000000006" customHeight="1">
      <c r="A37" s="41">
        <v>23</v>
      </c>
      <c r="B37" s="43" t="s">
        <v>44</v>
      </c>
      <c r="C37" s="34">
        <v>0</v>
      </c>
      <c r="D37" s="34">
        <v>5</v>
      </c>
      <c r="E37" s="34">
        <v>9</v>
      </c>
      <c r="F37" s="34">
        <v>14</v>
      </c>
      <c r="G37" s="34">
        <v>181022</v>
      </c>
      <c r="H37" s="34">
        <v>97821.413069999995</v>
      </c>
      <c r="I37" s="34">
        <v>76694</v>
      </c>
      <c r="J37" s="34">
        <v>192712.31241309945</v>
      </c>
      <c r="K37" s="34">
        <v>12463</v>
      </c>
      <c r="L37" s="34">
        <v>5665.2013492000033</v>
      </c>
      <c r="M37" s="34">
        <v>0</v>
      </c>
      <c r="N37" s="34">
        <v>36363.438839999995</v>
      </c>
      <c r="O37" s="58">
        <f t="shared" si="3"/>
        <v>61457.97423</v>
      </c>
      <c r="P37" s="34">
        <v>0</v>
      </c>
      <c r="Q37" s="34">
        <v>158443.08090999947</v>
      </c>
      <c r="R37" s="59">
        <f t="shared" si="4"/>
        <v>34269.231503099989</v>
      </c>
      <c r="S37" s="7"/>
      <c r="T37" s="7"/>
      <c r="U37" s="7"/>
      <c r="V37" s="7"/>
      <c r="W37" s="7"/>
    </row>
    <row r="38" spans="1:27" s="48" customFormat="1" ht="65.400000000000006" customHeight="1">
      <c r="A38" s="41">
        <v>24</v>
      </c>
      <c r="B38" s="43" t="s">
        <v>45</v>
      </c>
      <c r="C38" s="34">
        <v>4</v>
      </c>
      <c r="D38" s="34">
        <v>19</v>
      </c>
      <c r="E38" s="34">
        <v>28</v>
      </c>
      <c r="F38" s="34">
        <v>51</v>
      </c>
      <c r="G38" s="34">
        <v>160093</v>
      </c>
      <c r="H38" s="34">
        <v>503927.97395909519</v>
      </c>
      <c r="I38" s="34">
        <v>65110</v>
      </c>
      <c r="J38" s="34">
        <v>283220.65750280983</v>
      </c>
      <c r="K38" s="34">
        <v>3242</v>
      </c>
      <c r="L38" s="34">
        <v>5975.6609963816372</v>
      </c>
      <c r="M38" s="34">
        <v>196.54126329999997</v>
      </c>
      <c r="N38" s="34">
        <v>68234.765996299611</v>
      </c>
      <c r="O38" s="58">
        <f t="shared" si="3"/>
        <v>435496.66669949557</v>
      </c>
      <c r="P38" s="34">
        <v>23.916639999999997</v>
      </c>
      <c r="Q38" s="34">
        <v>82474.350017078599</v>
      </c>
      <c r="R38" s="59">
        <f t="shared" si="4"/>
        <v>200722.39084573122</v>
      </c>
      <c r="S38" s="47"/>
      <c r="T38" s="47"/>
      <c r="U38" s="47"/>
      <c r="V38" s="47"/>
      <c r="W38" s="47"/>
    </row>
    <row r="39" spans="1:27" s="31" customFormat="1" ht="65.400000000000006" customHeight="1">
      <c r="A39" s="41">
        <v>25</v>
      </c>
      <c r="B39" s="43" t="s">
        <v>46</v>
      </c>
      <c r="C39" s="34">
        <v>71</v>
      </c>
      <c r="D39" s="34">
        <v>52</v>
      </c>
      <c r="E39" s="34">
        <v>24</v>
      </c>
      <c r="F39" s="34">
        <v>147</v>
      </c>
      <c r="G39" s="34">
        <v>843673</v>
      </c>
      <c r="H39" s="34">
        <v>644502.22478300007</v>
      </c>
      <c r="I39" s="34">
        <v>57192</v>
      </c>
      <c r="J39" s="34">
        <v>469228.13177369995</v>
      </c>
      <c r="K39" s="34">
        <v>1064</v>
      </c>
      <c r="L39" s="34">
        <v>14418.218733899999</v>
      </c>
      <c r="M39" s="34">
        <v>259802.64732289998</v>
      </c>
      <c r="N39" s="34">
        <v>270700.16007810005</v>
      </c>
      <c r="O39" s="58">
        <f t="shared" si="3"/>
        <v>113999.41738200001</v>
      </c>
      <c r="P39" s="34">
        <v>121093.43230659985</v>
      </c>
      <c r="Q39" s="34">
        <v>177877.85580419991</v>
      </c>
      <c r="R39" s="59">
        <f t="shared" si="4"/>
        <v>170256.84366290018</v>
      </c>
      <c r="S39" s="7"/>
      <c r="T39" s="7"/>
      <c r="U39" s="7"/>
      <c r="V39" s="7"/>
      <c r="W39" s="7"/>
    </row>
    <row r="40" spans="1:27" s="48" customFormat="1" ht="65.400000000000006" customHeight="1">
      <c r="A40" s="41">
        <v>26</v>
      </c>
      <c r="B40" s="43" t="s">
        <v>47</v>
      </c>
      <c r="C40" s="34">
        <v>0</v>
      </c>
      <c r="D40" s="34">
        <v>7</v>
      </c>
      <c r="E40" s="34">
        <v>9</v>
      </c>
      <c r="F40" s="34">
        <v>16</v>
      </c>
      <c r="G40" s="34">
        <v>290579</v>
      </c>
      <c r="H40" s="34">
        <v>251110.56987899999</v>
      </c>
      <c r="I40" s="34">
        <v>165221</v>
      </c>
      <c r="J40" s="34">
        <v>54434.564634100025</v>
      </c>
      <c r="K40" s="34">
        <v>5058</v>
      </c>
      <c r="L40" s="34">
        <v>641.08128289999991</v>
      </c>
      <c r="M40" s="34">
        <v>0</v>
      </c>
      <c r="N40" s="34">
        <v>106153.3228313</v>
      </c>
      <c r="O40" s="58">
        <f t="shared" si="3"/>
        <v>144957.24704769999</v>
      </c>
      <c r="P40" s="34">
        <v>0</v>
      </c>
      <c r="Q40" s="34">
        <v>22708.682394200005</v>
      </c>
      <c r="R40" s="59">
        <f t="shared" si="4"/>
        <v>31725.88223990002</v>
      </c>
      <c r="S40" s="47"/>
      <c r="T40" s="47"/>
      <c r="U40" s="47"/>
      <c r="V40" s="47"/>
      <c r="W40" s="47"/>
    </row>
    <row r="41" spans="1:27" s="31" customFormat="1" ht="65.400000000000006" customHeight="1" thickBot="1">
      <c r="A41" s="49">
        <v>27</v>
      </c>
      <c r="B41" s="42" t="s">
        <v>48</v>
      </c>
      <c r="C41" s="50">
        <v>0</v>
      </c>
      <c r="D41" s="50">
        <v>3</v>
      </c>
      <c r="E41" s="50">
        <v>12</v>
      </c>
      <c r="F41" s="50">
        <v>15</v>
      </c>
      <c r="G41" s="50">
        <v>110343</v>
      </c>
      <c r="H41" s="34">
        <v>121317.48045</v>
      </c>
      <c r="I41" s="50">
        <v>49967</v>
      </c>
      <c r="J41" s="34">
        <v>47224.732330199993</v>
      </c>
      <c r="K41" s="50">
        <v>4922</v>
      </c>
      <c r="L41" s="50">
        <v>2803.2704637000011</v>
      </c>
      <c r="M41" s="50">
        <v>0</v>
      </c>
      <c r="N41" s="50">
        <v>7175.3447700000024</v>
      </c>
      <c r="O41" s="58">
        <f t="shared" si="3"/>
        <v>114142.13568000001</v>
      </c>
      <c r="P41" s="50">
        <v>0</v>
      </c>
      <c r="Q41" s="50">
        <v>4363.8160319000008</v>
      </c>
      <c r="R41" s="59">
        <f t="shared" si="4"/>
        <v>42860.916298299991</v>
      </c>
      <c r="S41" s="7"/>
      <c r="T41" s="7"/>
      <c r="U41" s="7"/>
      <c r="V41" s="7"/>
      <c r="W41" s="7"/>
    </row>
    <row r="42" spans="1:27" ht="65.400000000000006" customHeight="1" thickBot="1">
      <c r="A42" s="112" t="s">
        <v>14</v>
      </c>
      <c r="B42" s="113"/>
      <c r="C42" s="70">
        <f>C27+C28+C29+C30+C31+C32+C33+C34+C35+C36+C37+C38+C39+C40+C41</f>
        <v>732</v>
      </c>
      <c r="D42" s="52">
        <f t="shared" ref="D42:R42" si="5">D27+D28+D29+D30+D31+D32+D33+D34+D35+D36+D37+D38+D39+D40+D41</f>
        <v>644</v>
      </c>
      <c r="E42" s="52">
        <f t="shared" si="5"/>
        <v>541</v>
      </c>
      <c r="F42" s="52">
        <f t="shared" si="5"/>
        <v>1917</v>
      </c>
      <c r="G42" s="52">
        <f t="shared" si="5"/>
        <v>9009951</v>
      </c>
      <c r="H42" s="52">
        <f t="shared" si="5"/>
        <v>15623909.43884176</v>
      </c>
      <c r="I42" s="52">
        <f t="shared" si="5"/>
        <v>4147534</v>
      </c>
      <c r="J42" s="52">
        <f t="shared" si="5"/>
        <v>12873519.559141302</v>
      </c>
      <c r="K42" s="52">
        <f t="shared" si="5"/>
        <v>166692</v>
      </c>
      <c r="L42" s="52">
        <f t="shared" si="5"/>
        <v>348429.17134675157</v>
      </c>
      <c r="M42" s="52">
        <f t="shared" si="5"/>
        <v>2221929.7388864276</v>
      </c>
      <c r="N42" s="52">
        <f t="shared" si="5"/>
        <v>4779156.9691616502</v>
      </c>
      <c r="O42" s="52">
        <f t="shared" si="5"/>
        <v>8622822.7307936791</v>
      </c>
      <c r="P42" s="52">
        <f t="shared" si="5"/>
        <v>1425090.897760421</v>
      </c>
      <c r="Q42" s="52">
        <f t="shared" si="5"/>
        <v>3846427.6282587643</v>
      </c>
      <c r="R42" s="52">
        <f t="shared" si="5"/>
        <v>7602001.0331221139</v>
      </c>
      <c r="X42" s="7"/>
      <c r="Y42" s="7"/>
      <c r="Z42" s="7"/>
      <c r="AA42" s="7"/>
    </row>
    <row r="43" spans="1:27" ht="65.400000000000006" customHeight="1" thickBot="1">
      <c r="A43" s="53" t="s">
        <v>49</v>
      </c>
      <c r="B43" s="73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1"/>
      <c r="X43" s="7"/>
      <c r="Y43" s="7"/>
      <c r="Z43" s="7"/>
      <c r="AA43" s="7"/>
    </row>
    <row r="44" spans="1:27" s="31" customFormat="1" ht="65.400000000000006" customHeight="1" thickBot="1">
      <c r="A44" s="41">
        <v>28</v>
      </c>
      <c r="B44" s="74" t="s">
        <v>50</v>
      </c>
      <c r="C44" s="70">
        <v>349</v>
      </c>
      <c r="D44" s="52">
        <v>60</v>
      </c>
      <c r="E44" s="52">
        <v>21</v>
      </c>
      <c r="F44" s="52">
        <v>430</v>
      </c>
      <c r="G44" s="52">
        <v>3653446</v>
      </c>
      <c r="H44" s="52">
        <v>1338633.06</v>
      </c>
      <c r="I44" s="52">
        <v>387901</v>
      </c>
      <c r="J44" s="52">
        <v>892372.03557229985</v>
      </c>
      <c r="K44" s="52">
        <v>31880</v>
      </c>
      <c r="L44" s="52">
        <v>54091.034973999987</v>
      </c>
      <c r="M44" s="52">
        <v>964686.23</v>
      </c>
      <c r="N44" s="52">
        <v>221672.25</v>
      </c>
      <c r="O44" s="52">
        <v>152274.57999999999</v>
      </c>
      <c r="P44" s="52">
        <v>677873.29149729991</v>
      </c>
      <c r="Q44" s="52">
        <v>153086.56049109995</v>
      </c>
      <c r="R44" s="56">
        <v>61412.183583899998</v>
      </c>
      <c r="S44" s="7"/>
      <c r="T44" s="7"/>
      <c r="U44" s="7"/>
      <c r="V44" s="7"/>
      <c r="W44" s="7"/>
    </row>
    <row r="45" spans="1:27" ht="65.400000000000006" customHeight="1" thickBot="1">
      <c r="A45" s="112" t="s">
        <v>14</v>
      </c>
      <c r="B45" s="114"/>
      <c r="C45" s="56">
        <f>C44</f>
        <v>349</v>
      </c>
      <c r="D45" s="52">
        <f t="shared" ref="D45:R45" si="6">D44</f>
        <v>60</v>
      </c>
      <c r="E45" s="52">
        <f t="shared" si="6"/>
        <v>21</v>
      </c>
      <c r="F45" s="52">
        <f t="shared" si="6"/>
        <v>430</v>
      </c>
      <c r="G45" s="52">
        <f t="shared" si="6"/>
        <v>3653446</v>
      </c>
      <c r="H45" s="52">
        <f t="shared" si="6"/>
        <v>1338633.06</v>
      </c>
      <c r="I45" s="52">
        <f t="shared" si="6"/>
        <v>387901</v>
      </c>
      <c r="J45" s="52">
        <f t="shared" si="6"/>
        <v>892372.03557229985</v>
      </c>
      <c r="K45" s="52">
        <f t="shared" si="6"/>
        <v>31880</v>
      </c>
      <c r="L45" s="52">
        <f t="shared" si="6"/>
        <v>54091.034973999987</v>
      </c>
      <c r="M45" s="52">
        <f t="shared" si="6"/>
        <v>964686.23</v>
      </c>
      <c r="N45" s="52">
        <f t="shared" si="6"/>
        <v>221672.25</v>
      </c>
      <c r="O45" s="52">
        <f t="shared" si="6"/>
        <v>152274.57999999999</v>
      </c>
      <c r="P45" s="52">
        <f t="shared" si="6"/>
        <v>677873.29149729991</v>
      </c>
      <c r="Q45" s="52">
        <f t="shared" si="6"/>
        <v>153086.56049109995</v>
      </c>
      <c r="R45" s="56">
        <f t="shared" si="6"/>
        <v>61412.183583899998</v>
      </c>
      <c r="X45" s="7"/>
      <c r="Y45" s="7"/>
      <c r="Z45" s="7"/>
      <c r="AA45" s="7"/>
    </row>
    <row r="46" spans="1:27" ht="65.400000000000006" customHeight="1" thickBot="1">
      <c r="A46" s="41" t="s">
        <v>51</v>
      </c>
      <c r="B46" s="75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  <c r="X46" s="7"/>
      <c r="Y46" s="7"/>
      <c r="Z46" s="7"/>
      <c r="AA46" s="7"/>
    </row>
    <row r="47" spans="1:27" s="48" customFormat="1" ht="65.400000000000006" customHeight="1" thickBot="1">
      <c r="A47" s="41">
        <v>29</v>
      </c>
      <c r="B47" s="76" t="s">
        <v>52</v>
      </c>
      <c r="C47" s="56">
        <v>591</v>
      </c>
      <c r="D47" s="52">
        <v>145</v>
      </c>
      <c r="E47" s="52">
        <v>67</v>
      </c>
      <c r="F47" s="52">
        <v>803</v>
      </c>
      <c r="G47" s="52">
        <v>4288697</v>
      </c>
      <c r="H47" s="52">
        <v>1816398.9129183998</v>
      </c>
      <c r="I47" s="52">
        <v>1523209</v>
      </c>
      <c r="J47" s="52">
        <v>1080668.9372429</v>
      </c>
      <c r="K47" s="52">
        <v>76277</v>
      </c>
      <c r="L47" s="52">
        <v>115158.74020000001</v>
      </c>
      <c r="M47" s="52">
        <v>1050481.5829183999</v>
      </c>
      <c r="N47" s="52">
        <v>462029.92000000004</v>
      </c>
      <c r="O47" s="52">
        <v>303887.40999999997</v>
      </c>
      <c r="P47" s="52">
        <v>674788.61785399995</v>
      </c>
      <c r="Q47" s="52">
        <v>302341.31277590006</v>
      </c>
      <c r="R47" s="56">
        <v>103539.00661299999</v>
      </c>
      <c r="S47" s="47"/>
      <c r="T47" s="47"/>
      <c r="U47" s="47"/>
      <c r="V47" s="47"/>
      <c r="W47" s="47"/>
    </row>
    <row r="48" spans="1:27" ht="65.400000000000006" customHeight="1" thickBot="1">
      <c r="A48" s="112" t="s">
        <v>14</v>
      </c>
      <c r="B48" s="113"/>
      <c r="C48" s="81">
        <f>C47</f>
        <v>591</v>
      </c>
      <c r="D48" s="64">
        <f t="shared" ref="D48:R48" si="7">D47</f>
        <v>145</v>
      </c>
      <c r="E48" s="64">
        <f t="shared" si="7"/>
        <v>67</v>
      </c>
      <c r="F48" s="64">
        <f t="shared" si="7"/>
        <v>803</v>
      </c>
      <c r="G48" s="64">
        <f t="shared" si="7"/>
        <v>4288697</v>
      </c>
      <c r="H48" s="64">
        <f t="shared" si="7"/>
        <v>1816398.9129183998</v>
      </c>
      <c r="I48" s="64">
        <f t="shared" si="7"/>
        <v>1523209</v>
      </c>
      <c r="J48" s="64">
        <f t="shared" si="7"/>
        <v>1080668.9372429</v>
      </c>
      <c r="K48" s="64">
        <f t="shared" si="7"/>
        <v>76277</v>
      </c>
      <c r="L48" s="64">
        <f t="shared" si="7"/>
        <v>115158.74020000001</v>
      </c>
      <c r="M48" s="64">
        <f t="shared" si="7"/>
        <v>1050481.5829183999</v>
      </c>
      <c r="N48" s="64">
        <f t="shared" si="7"/>
        <v>462029.92000000004</v>
      </c>
      <c r="O48" s="64">
        <f t="shared" si="7"/>
        <v>303887.40999999997</v>
      </c>
      <c r="P48" s="64">
        <f t="shared" si="7"/>
        <v>674788.61785399995</v>
      </c>
      <c r="Q48" s="64">
        <f t="shared" si="7"/>
        <v>302341.31277590006</v>
      </c>
      <c r="R48" s="65">
        <f t="shared" si="7"/>
        <v>103539.00661299999</v>
      </c>
    </row>
    <row r="49" spans="1:18" ht="65.400000000000006" customHeight="1" thickBot="1">
      <c r="A49" s="41" t="s">
        <v>53</v>
      </c>
      <c r="B49" s="75"/>
      <c r="C49" s="80"/>
      <c r="D49" s="66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8"/>
    </row>
    <row r="50" spans="1:18" ht="65.400000000000006" customHeight="1">
      <c r="A50" s="41" t="s">
        <v>54</v>
      </c>
      <c r="B50" s="76"/>
      <c r="C50" s="71">
        <v>2251</v>
      </c>
      <c r="D50" s="58">
        <f t="shared" ref="D50:R50" si="8">D25+D42</f>
        <v>1841</v>
      </c>
      <c r="E50" s="58">
        <f t="shared" si="8"/>
        <v>1743</v>
      </c>
      <c r="F50" s="58">
        <f t="shared" si="8"/>
        <v>5835</v>
      </c>
      <c r="G50" s="58">
        <f t="shared" si="8"/>
        <v>54813460</v>
      </c>
      <c r="H50" s="58">
        <f t="shared" si="8"/>
        <v>53990536.827951558</v>
      </c>
      <c r="I50" s="58">
        <f t="shared" si="8"/>
        <v>6943725</v>
      </c>
      <c r="J50" s="58">
        <f t="shared" si="8"/>
        <v>31715316.744330496</v>
      </c>
      <c r="K50" s="58">
        <f t="shared" si="8"/>
        <v>425081</v>
      </c>
      <c r="L50" s="58">
        <f t="shared" si="8"/>
        <v>2248186.534058732</v>
      </c>
      <c r="M50" s="58">
        <f t="shared" si="8"/>
        <v>11121828.725125028</v>
      </c>
      <c r="N50" s="58">
        <f t="shared" si="8"/>
        <v>17225515.819627449</v>
      </c>
      <c r="O50" s="58">
        <f t="shared" si="8"/>
        <v>25643192.283199079</v>
      </c>
      <c r="P50" s="58">
        <f t="shared" si="8"/>
        <v>5945799.2915326217</v>
      </c>
      <c r="Q50" s="58">
        <f t="shared" si="8"/>
        <v>8189312.8995748628</v>
      </c>
      <c r="R50" s="58">
        <f t="shared" si="8"/>
        <v>17580204.553223014</v>
      </c>
    </row>
    <row r="51" spans="1:18" ht="65.400000000000006" customHeight="1">
      <c r="A51" s="41" t="s">
        <v>55</v>
      </c>
      <c r="B51" s="76"/>
      <c r="C51" s="72">
        <f>C45</f>
        <v>349</v>
      </c>
      <c r="D51" s="34">
        <f t="shared" ref="D51:R51" si="9">D45</f>
        <v>60</v>
      </c>
      <c r="E51" s="34">
        <f t="shared" si="9"/>
        <v>21</v>
      </c>
      <c r="F51" s="34">
        <f t="shared" si="9"/>
        <v>430</v>
      </c>
      <c r="G51" s="34">
        <f t="shared" si="9"/>
        <v>3653446</v>
      </c>
      <c r="H51" s="34">
        <f t="shared" si="9"/>
        <v>1338633.06</v>
      </c>
      <c r="I51" s="34">
        <f t="shared" si="9"/>
        <v>387901</v>
      </c>
      <c r="J51" s="34">
        <f t="shared" si="9"/>
        <v>892372.03557229985</v>
      </c>
      <c r="K51" s="34">
        <f t="shared" si="9"/>
        <v>31880</v>
      </c>
      <c r="L51" s="34">
        <f t="shared" si="9"/>
        <v>54091.034973999987</v>
      </c>
      <c r="M51" s="34">
        <f t="shared" si="9"/>
        <v>964686.23</v>
      </c>
      <c r="N51" s="34">
        <f t="shared" si="9"/>
        <v>221672.25</v>
      </c>
      <c r="O51" s="34">
        <f t="shared" si="9"/>
        <v>152274.57999999999</v>
      </c>
      <c r="P51" s="34">
        <f t="shared" si="9"/>
        <v>677873.29149729991</v>
      </c>
      <c r="Q51" s="34">
        <f t="shared" si="9"/>
        <v>153086.56049109995</v>
      </c>
      <c r="R51" s="34">
        <f t="shared" si="9"/>
        <v>61412.183583899998</v>
      </c>
    </row>
    <row r="52" spans="1:18" ht="65.400000000000006" customHeight="1">
      <c r="A52" s="41" t="s">
        <v>56</v>
      </c>
      <c r="B52" s="76"/>
      <c r="C52" s="72">
        <f>C50+C51</f>
        <v>2600</v>
      </c>
      <c r="D52" s="34">
        <f t="shared" ref="D52:R52" si="10">D50+D51</f>
        <v>1901</v>
      </c>
      <c r="E52" s="34">
        <f t="shared" si="10"/>
        <v>1764</v>
      </c>
      <c r="F52" s="34">
        <f t="shared" si="10"/>
        <v>6265</v>
      </c>
      <c r="G52" s="34">
        <f t="shared" si="10"/>
        <v>58466906</v>
      </c>
      <c r="H52" s="34">
        <f t="shared" si="10"/>
        <v>55329169.88795156</v>
      </c>
      <c r="I52" s="34">
        <f t="shared" si="10"/>
        <v>7331626</v>
      </c>
      <c r="J52" s="34">
        <f t="shared" si="10"/>
        <v>32607688.779902797</v>
      </c>
      <c r="K52" s="34">
        <f t="shared" si="10"/>
        <v>456961</v>
      </c>
      <c r="L52" s="34">
        <f t="shared" si="10"/>
        <v>2302277.5690327319</v>
      </c>
      <c r="M52" s="34">
        <f t="shared" si="10"/>
        <v>12086514.955125028</v>
      </c>
      <c r="N52" s="34">
        <f t="shared" si="10"/>
        <v>17447188.069627449</v>
      </c>
      <c r="O52" s="34">
        <f t="shared" si="10"/>
        <v>25795466.863199078</v>
      </c>
      <c r="P52" s="34">
        <f t="shared" si="10"/>
        <v>6623672.5830299221</v>
      </c>
      <c r="Q52" s="34">
        <f t="shared" si="10"/>
        <v>8342399.4600659627</v>
      </c>
      <c r="R52" s="34">
        <f t="shared" si="10"/>
        <v>17641616.736806914</v>
      </c>
    </row>
    <row r="53" spans="1:18" ht="65.400000000000006" customHeight="1" thickBot="1">
      <c r="A53" s="41" t="s">
        <v>57</v>
      </c>
      <c r="B53" s="76"/>
      <c r="C53" s="79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1"/>
    </row>
    <row r="54" spans="1:18" ht="65.400000000000006" customHeight="1" thickBot="1">
      <c r="A54" s="77" t="s">
        <v>58</v>
      </c>
      <c r="B54" s="78"/>
      <c r="C54" s="56">
        <f>C48+C52</f>
        <v>3191</v>
      </c>
      <c r="D54" s="52">
        <f t="shared" ref="D54:R54" si="11">D48+D52</f>
        <v>2046</v>
      </c>
      <c r="E54" s="52">
        <f t="shared" si="11"/>
        <v>1831</v>
      </c>
      <c r="F54" s="52">
        <f t="shared" si="11"/>
        <v>7068</v>
      </c>
      <c r="G54" s="52">
        <f t="shared" si="11"/>
        <v>62755603</v>
      </c>
      <c r="H54" s="52">
        <f t="shared" si="11"/>
        <v>57145568.800869957</v>
      </c>
      <c r="I54" s="52">
        <f t="shared" si="11"/>
        <v>8854835</v>
      </c>
      <c r="J54" s="52">
        <f t="shared" si="11"/>
        <v>33688357.717145696</v>
      </c>
      <c r="K54" s="52">
        <f t="shared" si="11"/>
        <v>533238</v>
      </c>
      <c r="L54" s="52">
        <f t="shared" si="11"/>
        <v>2417436.3092327318</v>
      </c>
      <c r="M54" s="52">
        <f t="shared" si="11"/>
        <v>13136996.538043428</v>
      </c>
      <c r="N54" s="52">
        <f t="shared" si="11"/>
        <v>17909217.989627451</v>
      </c>
      <c r="O54" s="52">
        <f t="shared" si="11"/>
        <v>26099354.273199078</v>
      </c>
      <c r="P54" s="52">
        <f t="shared" si="11"/>
        <v>7298461.2008839222</v>
      </c>
      <c r="Q54" s="52">
        <f t="shared" si="11"/>
        <v>8644740.7728418633</v>
      </c>
      <c r="R54" s="56">
        <f t="shared" si="11"/>
        <v>17745155.743419915</v>
      </c>
    </row>
    <row r="55" spans="1:18" ht="37.200000000000003" customHeight="1">
      <c r="A55" s="104" t="s">
        <v>59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6"/>
    </row>
  </sheetData>
  <mergeCells count="18">
    <mergeCell ref="A55:R55"/>
    <mergeCell ref="P10:R10"/>
    <mergeCell ref="A25:B25"/>
    <mergeCell ref="B26:R26"/>
    <mergeCell ref="A42:B42"/>
    <mergeCell ref="A45:B45"/>
    <mergeCell ref="A48:B48"/>
    <mergeCell ref="P3:R3"/>
    <mergeCell ref="A8:A11"/>
    <mergeCell ref="B8:R8"/>
    <mergeCell ref="B9:R9"/>
    <mergeCell ref="B10:B11"/>
    <mergeCell ref="C10:F10"/>
    <mergeCell ref="G10:H10"/>
    <mergeCell ref="I10:J10"/>
    <mergeCell ref="K10:L10"/>
    <mergeCell ref="M10:O10"/>
    <mergeCell ref="B4:R7"/>
  </mergeCells>
  <pageMargins left="1.25" right="0.25" top="1" bottom="1" header="0.3" footer="0.3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 Advances</vt:lpstr>
      <vt:lpstr>'Deposit Advances'!Print_Area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2023-02-15T09:38:49Z</cp:lastPrinted>
  <dcterms:created xsi:type="dcterms:W3CDTF">2022-12-17T04:56:53Z</dcterms:created>
  <dcterms:modified xsi:type="dcterms:W3CDTF">2023-02-15T10:32:01Z</dcterms:modified>
</cp:coreProperties>
</file>