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CD Ratio" sheetId="1" r:id="rId1"/>
  </sheets>
  <definedNames>
    <definedName name="_xlnm.Print_Area" localSheetId="0">'CD Ratio'!$A$1:$O$52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O48" i="1" s="1"/>
  <c r="M48" i="1"/>
  <c r="L48" i="1"/>
  <c r="K48" i="1"/>
  <c r="J48" i="1"/>
  <c r="H48" i="1"/>
  <c r="I48" i="1" s="1"/>
  <c r="G48" i="1"/>
  <c r="F48" i="1"/>
  <c r="E48" i="1"/>
  <c r="D48" i="1"/>
  <c r="N47" i="1"/>
  <c r="O47" i="1" s="1"/>
  <c r="M47" i="1"/>
  <c r="M49" i="1" s="1"/>
  <c r="M51" i="1" s="1"/>
  <c r="G47" i="1"/>
  <c r="G49" i="1" s="1"/>
  <c r="G51" i="1" s="1"/>
  <c r="O45" i="1"/>
  <c r="L45" i="1"/>
  <c r="I45" i="1"/>
  <c r="F45" i="1"/>
  <c r="O44" i="1"/>
  <c r="L44" i="1"/>
  <c r="I44" i="1"/>
  <c r="F44" i="1"/>
  <c r="O42" i="1"/>
  <c r="L42" i="1"/>
  <c r="I42" i="1"/>
  <c r="F42" i="1"/>
  <c r="O41" i="1"/>
  <c r="L41" i="1"/>
  <c r="I41" i="1"/>
  <c r="F41" i="1"/>
  <c r="N39" i="1"/>
  <c r="O39" i="1" s="1"/>
  <c r="M39" i="1"/>
  <c r="K39" i="1"/>
  <c r="L39" i="1" s="1"/>
  <c r="J39" i="1"/>
  <c r="J47" i="1" s="1"/>
  <c r="J49" i="1" s="1"/>
  <c r="J51" i="1" s="1"/>
  <c r="H39" i="1"/>
  <c r="I39" i="1" s="1"/>
  <c r="G39" i="1"/>
  <c r="E39" i="1"/>
  <c r="F39" i="1" s="1"/>
  <c r="D39" i="1"/>
  <c r="D47" i="1" s="1"/>
  <c r="D49" i="1" s="1"/>
  <c r="D51" i="1" s="1"/>
  <c r="O38" i="1"/>
  <c r="L38" i="1"/>
  <c r="F38" i="1"/>
  <c r="O37" i="1"/>
  <c r="L37" i="1"/>
  <c r="F37" i="1"/>
  <c r="O36" i="1"/>
  <c r="L36" i="1"/>
  <c r="I36" i="1"/>
  <c r="F36" i="1"/>
  <c r="O35" i="1"/>
  <c r="L35" i="1"/>
  <c r="F35" i="1"/>
  <c r="N33" i="1"/>
  <c r="O33" i="1" s="1"/>
  <c r="M33" i="1"/>
  <c r="K33" i="1"/>
  <c r="L33" i="1" s="1"/>
  <c r="J33" i="1"/>
  <c r="H33" i="1"/>
  <c r="I33" i="1" s="1"/>
  <c r="G33" i="1"/>
  <c r="E33" i="1"/>
  <c r="F33" i="1" s="1"/>
  <c r="D33" i="1"/>
  <c r="O32" i="1"/>
  <c r="L32" i="1"/>
  <c r="F32" i="1"/>
  <c r="O31" i="1"/>
  <c r="F31" i="1"/>
  <c r="O30" i="1"/>
  <c r="L30" i="1"/>
  <c r="I30" i="1"/>
  <c r="F30" i="1"/>
  <c r="O29" i="1"/>
  <c r="L29" i="1"/>
  <c r="I29" i="1"/>
  <c r="F29" i="1"/>
  <c r="O28" i="1"/>
  <c r="L28" i="1"/>
  <c r="F28" i="1"/>
  <c r="O27" i="1"/>
  <c r="L27" i="1"/>
  <c r="I27" i="1"/>
  <c r="F27" i="1"/>
  <c r="O26" i="1"/>
  <c r="F26" i="1"/>
  <c r="O25" i="1"/>
  <c r="L25" i="1"/>
  <c r="I25" i="1"/>
  <c r="F25" i="1"/>
  <c r="O24" i="1"/>
  <c r="L24" i="1"/>
  <c r="I24" i="1"/>
  <c r="F24" i="1"/>
  <c r="O23" i="1"/>
  <c r="F23" i="1"/>
  <c r="O22" i="1"/>
  <c r="L22" i="1"/>
  <c r="I22" i="1"/>
  <c r="F22" i="1"/>
  <c r="N20" i="1"/>
  <c r="O20" i="1" s="1"/>
  <c r="M20" i="1"/>
  <c r="K20" i="1"/>
  <c r="K47" i="1" s="1"/>
  <c r="J20" i="1"/>
  <c r="H20" i="1"/>
  <c r="I20" i="1" s="1"/>
  <c r="G20" i="1"/>
  <c r="E20" i="1"/>
  <c r="E47" i="1" s="1"/>
  <c r="D20" i="1"/>
  <c r="O19" i="1"/>
  <c r="L19" i="1"/>
  <c r="I19" i="1"/>
  <c r="F19" i="1"/>
  <c r="O18" i="1"/>
  <c r="L18" i="1"/>
  <c r="I18" i="1"/>
  <c r="F18" i="1"/>
  <c r="O17" i="1"/>
  <c r="L17" i="1"/>
  <c r="I17" i="1"/>
  <c r="F17" i="1"/>
  <c r="O16" i="1"/>
  <c r="L16" i="1"/>
  <c r="I16" i="1"/>
  <c r="F16" i="1"/>
  <c r="O15" i="1"/>
  <c r="L15" i="1"/>
  <c r="I15" i="1"/>
  <c r="F15" i="1"/>
  <c r="O14" i="1"/>
  <c r="L14" i="1"/>
  <c r="I14" i="1"/>
  <c r="F14" i="1"/>
  <c r="O13" i="1"/>
  <c r="L13" i="1"/>
  <c r="I13" i="1"/>
  <c r="F13" i="1"/>
  <c r="O12" i="1"/>
  <c r="L12" i="1"/>
  <c r="I12" i="1"/>
  <c r="F12" i="1"/>
  <c r="O11" i="1"/>
  <c r="L11" i="1"/>
  <c r="I11" i="1"/>
  <c r="F11" i="1"/>
  <c r="O10" i="1"/>
  <c r="L10" i="1"/>
  <c r="I10" i="1"/>
  <c r="F10" i="1"/>
  <c r="O9" i="1"/>
  <c r="L9" i="1"/>
  <c r="I9" i="1"/>
  <c r="F9" i="1"/>
  <c r="O8" i="1"/>
  <c r="L8" i="1"/>
  <c r="I8" i="1"/>
  <c r="F8" i="1"/>
  <c r="F47" i="1" l="1"/>
  <c r="E49" i="1"/>
  <c r="K49" i="1"/>
  <c r="L47" i="1"/>
  <c r="F20" i="1"/>
  <c r="L20" i="1"/>
  <c r="H47" i="1"/>
  <c r="N49" i="1"/>
  <c r="L49" i="1" l="1"/>
  <c r="K51" i="1"/>
  <c r="L51" i="1" s="1"/>
  <c r="O49" i="1"/>
  <c r="N51" i="1"/>
  <c r="O51" i="1" s="1"/>
  <c r="F49" i="1"/>
  <c r="E51" i="1"/>
  <c r="F51" i="1" s="1"/>
  <c r="I47" i="1"/>
  <c r="H49" i="1"/>
  <c r="I49" i="1" l="1"/>
  <c r="H51" i="1"/>
  <c r="I51" i="1" s="1"/>
</calcChain>
</file>

<file path=xl/sharedStrings.xml><?xml version="1.0" encoding="utf-8"?>
<sst xmlns="http://schemas.openxmlformats.org/spreadsheetml/2006/main" count="73" uniqueCount="61">
  <si>
    <t>BANKWISE/ AREA WISE CD RATIO AS ON DECEMBER 2022</t>
  </si>
  <si>
    <t>(Amount in lacs)</t>
  </si>
  <si>
    <t>Sr. No</t>
  </si>
  <si>
    <t>BANK NAME</t>
  </si>
  <si>
    <t>AGG. TOTAL</t>
  </si>
  <si>
    <t>OVERALL  CD RATIO</t>
  </si>
  <si>
    <t>RURAL</t>
  </si>
  <si>
    <t>SEMI URBAN</t>
  </si>
  <si>
    <t>URBAN</t>
  </si>
  <si>
    <t>DEPOSITS</t>
  </si>
  <si>
    <t>ADVANCES</t>
  </si>
  <si>
    <t xml:space="preserve">CD RATIO 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</si>
  <si>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</si>
  <si>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</si>
  <si>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</si>
  <si>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</si>
  <si>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</si>
  <si>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</si>
  <si>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</si>
  <si>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</si>
  <si>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</si>
  <si>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</si>
  <si>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</si>
  <si>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</si>
  <si>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</si>
  <si>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</si>
  <si>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</si>
  <si>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</si>
  <si>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</si>
  <si>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</si>
  <si>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</si>
  <si>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 xml:space="preserve">HDFC BANK 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</si>
  <si>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</si>
  <si>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</si>
  <si>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</si>
  <si>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</si>
  <si>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</si>
  <si>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</si>
  <si>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</si>
  <si>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</si>
  <si>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C</t>
  </si>
  <si>
    <t>SMALL FINANCE BANK</t>
  </si>
  <si>
    <t>AU SMALL FINANCE BANK</t>
  </si>
  <si>
    <t>CAPITAL SMALL FINANCE BANK</t>
  </si>
  <si>
    <t>UJJIVAN SMALL FINANCE BANK</t>
  </si>
  <si>
    <t>JANA SMALL FINANCE BANK</t>
  </si>
  <si>
    <t>D</t>
  </si>
  <si>
    <t>REGIONAL RURAL BANKS</t>
  </si>
  <si>
    <t>PUNJAB GRAMIN BANK</t>
  </si>
  <si>
    <t>E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</si>
  <si>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</si>
  <si>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</si>
  <si>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</si>
  <si>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</si>
  <si>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</si>
  <si>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</si>
  <si>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</si>
  <si>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</si>
  <si>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</si>
  <si>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 xml:space="preserve"> </t>
  </si>
  <si>
    <t>Annexure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</si>
</sst>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5" fillId="0" borderId="0" xfId="0" applyFont="1"/>
    <xf numFmtId="0" fontId="1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9" fontId="2" fillId="0" borderId="15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2" fontId="9" fillId="0" borderId="30" xfId="1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3" xfId="0" applyFont="1" applyFill="1" applyBorder="1"/>
    <xf numFmtId="1" fontId="9" fillId="0" borderId="11" xfId="0" applyNumberFormat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9" fillId="0" borderId="19" xfId="1" applyNumberFormat="1" applyFont="1" applyFill="1" applyBorder="1" applyAlignment="1">
      <alignment horizontal="center"/>
    </xf>
    <xf numFmtId="0" fontId="5" fillId="0" borderId="0" xfId="0" applyFont="1" applyBorder="1"/>
    <xf numFmtId="0" fontId="7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2" fontId="9" fillId="0" borderId="39" xfId="1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8" fillId="0" borderId="4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4" fillId="0" borderId="2" xfId="0" applyFont="1" applyFill="1" applyBorder="1"/>
    <xf numFmtId="1" fontId="9" fillId="0" borderId="43" xfId="0" applyNumberFormat="1" applyFont="1" applyFill="1" applyBorder="1" applyAlignment="1">
      <alignment horizontal="center" vertical="center"/>
    </xf>
    <xf numFmtId="0" fontId="5" fillId="0" borderId="0" xfId="0" applyFont="1" applyFill="1"/>
    <xf numFmtId="1" fontId="9" fillId="0" borderId="1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2" fontId="9" fillId="0" borderId="4" xfId="1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2" fontId="11" fillId="0" borderId="0" xfId="1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1" applyNumberFormat="1" applyFont="1" applyAlignment="1">
      <alignment horizontal="center"/>
    </xf>
    <xf numFmtId="9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1" applyNumberFormat="1" applyFont="1"/>
    <xf numFmtId="1" fontId="9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0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1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3"/>
  <sheetViews>
    <sheetView tabSelected="1" view="pageBreakPreview" zoomScale="84" zoomScaleSheetLayoutView="84" workbookViewId="0">
      <pane xSplit="3" ySplit="6" topLeftCell="D19" activePane="bottomRight" state="frozen"/>
      <selection pane="topRight" activeCell="C1" sqref="C1"/>
      <selection pane="bottomLeft" activeCell="A7" sqref="A7"/>
      <selection pane="bottomRight" activeCell="P6" sqref="P6"/>
    </sheetView>
  </sheetViews>
  <sheetFormatPr defaultColWidth="9.109375" defaultRowHeight="15" x14ac:dyDescent="0.25"/>
  <cols>
    <col min="1" max="1" width="2.44140625" style="4" customWidth="1"/>
    <col min="2" max="2" width="6.109375" style="78" customWidth="1"/>
    <col min="3" max="3" width="47.6640625" style="79" customWidth="1"/>
    <col min="4" max="4" width="17.33203125" style="1" customWidth="1"/>
    <col min="5" max="5" width="16.33203125" style="1" customWidth="1"/>
    <col min="6" max="6" width="12.21875" style="80" customWidth="1"/>
    <col min="7" max="7" width="15.44140625" style="78" customWidth="1"/>
    <col min="8" max="8" width="14.44140625" style="78" customWidth="1"/>
    <col min="9" max="9" width="13.77734375" style="81" customWidth="1"/>
    <col min="10" max="10" width="15.44140625" style="82" customWidth="1"/>
    <col min="11" max="11" width="14.33203125" style="78" customWidth="1"/>
    <col min="12" max="12" width="16.88671875" style="81" customWidth="1"/>
    <col min="13" max="13" width="16.6640625" style="4" customWidth="1"/>
    <col min="14" max="14" width="16.109375" style="4" customWidth="1"/>
    <col min="15" max="15" width="12.6640625" style="83" customWidth="1"/>
    <col min="16" max="17" width="9.109375" style="4" customWidth="1"/>
    <col min="18" max="18" width="9.109375" style="4"/>
    <col min="19" max="21" width="9.109375" style="4" customWidth="1"/>
    <col min="22" max="16384" width="9.109375" style="4"/>
  </cols>
  <sheetData>
    <row r="2" spans="2:15" ht="26.4" customHeight="1" thickBot="1" x14ac:dyDescent="0.3">
      <c r="B2" s="1"/>
      <c r="C2" s="2"/>
      <c r="D2" s="2"/>
      <c r="E2" s="2"/>
      <c r="F2" s="3"/>
      <c r="G2" s="2"/>
      <c r="H2" s="2"/>
      <c r="I2" s="95" t="s">
        <v>60</v>
      </c>
      <c r="J2" s="95"/>
      <c r="K2" s="95"/>
      <c r="L2" s="95"/>
      <c r="M2" s="95"/>
      <c r="N2" s="95"/>
      <c r="O2" s="95"/>
    </row>
    <row r="3" spans="2:15" ht="31.8" customHeight="1" thickBot="1" x14ac:dyDescent="0.3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2:15" ht="20.25" customHeight="1" thickBot="1" x14ac:dyDescent="0.3">
      <c r="B4" s="5"/>
      <c r="C4" s="6"/>
      <c r="D4" s="6"/>
      <c r="E4" s="6"/>
      <c r="F4" s="7"/>
      <c r="G4" s="6"/>
      <c r="H4" s="6"/>
      <c r="I4" s="8"/>
      <c r="J4" s="9"/>
      <c r="K4" s="99" t="s">
        <v>1</v>
      </c>
      <c r="L4" s="99"/>
      <c r="M4" s="99"/>
      <c r="N4" s="99"/>
      <c r="O4" s="100"/>
    </row>
    <row r="5" spans="2:15" ht="18" customHeight="1" thickBot="1" x14ac:dyDescent="0.3">
      <c r="B5" s="101" t="s">
        <v>2</v>
      </c>
      <c r="C5" s="103" t="s">
        <v>3</v>
      </c>
      <c r="D5" s="105" t="s">
        <v>4</v>
      </c>
      <c r="E5" s="106"/>
      <c r="F5" s="107" t="s">
        <v>5</v>
      </c>
      <c r="G5" s="105" t="s">
        <v>6</v>
      </c>
      <c r="H5" s="109"/>
      <c r="I5" s="106"/>
      <c r="J5" s="110" t="s">
        <v>7</v>
      </c>
      <c r="K5" s="111"/>
      <c r="L5" s="112"/>
      <c r="M5" s="110" t="s">
        <v>8</v>
      </c>
      <c r="N5" s="111"/>
      <c r="O5" s="112"/>
    </row>
    <row r="6" spans="2:15" ht="21.75" customHeight="1" thickBot="1" x14ac:dyDescent="0.3">
      <c r="B6" s="102"/>
      <c r="C6" s="104"/>
      <c r="D6" s="10" t="s">
        <v>9</v>
      </c>
      <c r="E6" s="11" t="s">
        <v>10</v>
      </c>
      <c r="F6" s="108"/>
      <c r="G6" s="12" t="s">
        <v>9</v>
      </c>
      <c r="H6" s="13" t="s">
        <v>10</v>
      </c>
      <c r="I6" s="14" t="s">
        <v>11</v>
      </c>
      <c r="J6" s="12" t="s">
        <v>9</v>
      </c>
      <c r="K6" s="13" t="s">
        <v>10</v>
      </c>
      <c r="L6" s="14" t="s">
        <v>11</v>
      </c>
      <c r="M6" s="15" t="s">
        <v>9</v>
      </c>
      <c r="N6" s="13" t="s">
        <v>10</v>
      </c>
      <c r="O6" s="16" t="s">
        <v>11</v>
      </c>
    </row>
    <row r="7" spans="2:15" ht="18" customHeight="1" thickBot="1" x14ac:dyDescent="0.35">
      <c r="B7" s="17" t="s">
        <v>12</v>
      </c>
      <c r="C7" s="18" t="s">
        <v>13</v>
      </c>
      <c r="D7" s="88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</row>
    <row r="8" spans="2:15" ht="18" customHeight="1" x14ac:dyDescent="0.3">
      <c r="B8" s="19">
        <v>1</v>
      </c>
      <c r="C8" s="20" t="s">
        <v>14</v>
      </c>
      <c r="D8" s="21">
        <v>11484474.1723397</v>
      </c>
      <c r="E8" s="22">
        <v>4692352.2488925997</v>
      </c>
      <c r="F8" s="23">
        <f>E8/D8*100</f>
        <v>40.858224577613726</v>
      </c>
      <c r="G8" s="24">
        <v>3493023.9754162999</v>
      </c>
      <c r="H8" s="22">
        <v>1289262.5288</v>
      </c>
      <c r="I8" s="23">
        <f>H8/G8*100</f>
        <v>36.909638693400183</v>
      </c>
      <c r="J8" s="25">
        <v>3572844.3244552007</v>
      </c>
      <c r="K8" s="22">
        <v>1122715.4638741999</v>
      </c>
      <c r="L8" s="23">
        <f>K8/J8*100</f>
        <v>31.423576341949783</v>
      </c>
      <c r="M8" s="24">
        <v>4418605.8724681996</v>
      </c>
      <c r="N8" s="22">
        <v>2280374.2562183999</v>
      </c>
      <c r="O8" s="23">
        <f>N8/M8*100</f>
        <v>51.60845574454008</v>
      </c>
    </row>
    <row r="9" spans="2:15" ht="18" customHeight="1" x14ac:dyDescent="0.3">
      <c r="B9" s="19">
        <v>2</v>
      </c>
      <c r="C9" s="20" t="s">
        <v>15</v>
      </c>
      <c r="D9" s="26">
        <v>3524489</v>
      </c>
      <c r="E9" s="27">
        <v>1366218.96585</v>
      </c>
      <c r="F9" s="28">
        <f t="shared" ref="F9:F20" si="0">E9/D9*100</f>
        <v>38.763604194820864</v>
      </c>
      <c r="G9" s="29">
        <v>1290444</v>
      </c>
      <c r="H9" s="27">
        <v>486628.06830999994</v>
      </c>
      <c r="I9" s="28">
        <f t="shared" ref="I9:I20" si="1">H9/G9*100</f>
        <v>37.710126771095837</v>
      </c>
      <c r="J9" s="30">
        <v>996621</v>
      </c>
      <c r="K9" s="27">
        <v>407714.57564</v>
      </c>
      <c r="L9" s="28">
        <f t="shared" ref="L9:L20" si="2">K9/J9*100</f>
        <v>40.909691411278708</v>
      </c>
      <c r="M9" s="29">
        <v>1237424</v>
      </c>
      <c r="N9" s="27">
        <v>471876.32190000004</v>
      </c>
      <c r="O9" s="28">
        <f t="shared" ref="O9:O20" si="3">N9/M9*100</f>
        <v>38.133761903761368</v>
      </c>
    </row>
    <row r="10" spans="2:15" ht="18" customHeight="1" x14ac:dyDescent="0.3">
      <c r="B10" s="19">
        <v>3</v>
      </c>
      <c r="C10" s="20" t="s">
        <v>16</v>
      </c>
      <c r="D10" s="26">
        <v>922703.98144050012</v>
      </c>
      <c r="E10" s="27">
        <v>388220.92796960002</v>
      </c>
      <c r="F10" s="28">
        <f t="shared" si="0"/>
        <v>42.074266046139755</v>
      </c>
      <c r="G10" s="29">
        <v>315891.56738969992</v>
      </c>
      <c r="H10" s="27">
        <v>77876.480956799991</v>
      </c>
      <c r="I10" s="28">
        <f t="shared" si="1"/>
        <v>24.652915429276906</v>
      </c>
      <c r="J10" s="30">
        <v>267892</v>
      </c>
      <c r="K10" s="27">
        <v>103662.20480759999</v>
      </c>
      <c r="L10" s="28">
        <f t="shared" si="2"/>
        <v>38.695520884386241</v>
      </c>
      <c r="M10" s="29">
        <v>338920.41405080026</v>
      </c>
      <c r="N10" s="27">
        <v>206682.24220520002</v>
      </c>
      <c r="O10" s="28">
        <f t="shared" si="3"/>
        <v>60.982529713958378</v>
      </c>
    </row>
    <row r="11" spans="2:15" ht="18" customHeight="1" x14ac:dyDescent="0.3">
      <c r="B11" s="19">
        <v>4</v>
      </c>
      <c r="C11" s="20" t="s">
        <v>17</v>
      </c>
      <c r="D11" s="26">
        <v>1345201.82119</v>
      </c>
      <c r="E11" s="27">
        <v>648179.98289520002</v>
      </c>
      <c r="F11" s="28">
        <f t="shared" si="0"/>
        <v>48.184590050718441</v>
      </c>
      <c r="G11" s="29">
        <v>84841.882869999987</v>
      </c>
      <c r="H11" s="27">
        <v>40733.588780400001</v>
      </c>
      <c r="I11" s="28">
        <f t="shared" si="1"/>
        <v>48.011179623175671</v>
      </c>
      <c r="J11" s="30">
        <v>451615.25285999989</v>
      </c>
      <c r="K11" s="27">
        <v>204856.25319719999</v>
      </c>
      <c r="L11" s="28">
        <f t="shared" si="2"/>
        <v>45.36079149228938</v>
      </c>
      <c r="M11" s="29">
        <v>808744.68546000007</v>
      </c>
      <c r="N11" s="27">
        <v>402590.14091760002</v>
      </c>
      <c r="O11" s="28">
        <f t="shared" si="3"/>
        <v>49.779633567374063</v>
      </c>
    </row>
    <row r="12" spans="2:15" ht="18" customHeight="1" x14ac:dyDescent="0.3">
      <c r="B12" s="19">
        <v>5</v>
      </c>
      <c r="C12" s="20" t="s">
        <v>18</v>
      </c>
      <c r="D12" s="26">
        <v>1441573</v>
      </c>
      <c r="E12" s="27">
        <v>686512.52790049976</v>
      </c>
      <c r="F12" s="28">
        <f t="shared" si="0"/>
        <v>47.622460180684556</v>
      </c>
      <c r="G12" s="26">
        <v>259691</v>
      </c>
      <c r="H12" s="31">
        <v>109449</v>
      </c>
      <c r="I12" s="28">
        <f t="shared" si="1"/>
        <v>42.145857961962484</v>
      </c>
      <c r="J12" s="30">
        <v>444955</v>
      </c>
      <c r="K12" s="27">
        <v>200926</v>
      </c>
      <c r="L12" s="28">
        <f t="shared" si="2"/>
        <v>45.156476497623352</v>
      </c>
      <c r="M12" s="29">
        <v>736927</v>
      </c>
      <c r="N12" s="27">
        <v>376137.52790049976</v>
      </c>
      <c r="O12" s="28">
        <f t="shared" si="3"/>
        <v>51.041355236068128</v>
      </c>
    </row>
    <row r="13" spans="2:15" ht="18" customHeight="1" x14ac:dyDescent="0.3">
      <c r="B13" s="19">
        <v>6</v>
      </c>
      <c r="C13" s="20" t="s">
        <v>19</v>
      </c>
      <c r="D13" s="26">
        <v>120578.59999999999</v>
      </c>
      <c r="E13" s="27">
        <v>90817.76999999999</v>
      </c>
      <c r="F13" s="28">
        <f t="shared" si="0"/>
        <v>75.318315190257636</v>
      </c>
      <c r="G13" s="26">
        <v>1603.69</v>
      </c>
      <c r="H13" s="31">
        <v>545.75</v>
      </c>
      <c r="I13" s="28">
        <f t="shared" si="1"/>
        <v>34.030891257038455</v>
      </c>
      <c r="J13" s="30">
        <v>30094.390000000003</v>
      </c>
      <c r="K13" s="27">
        <v>18208.400000000001</v>
      </c>
      <c r="L13" s="28">
        <f t="shared" si="2"/>
        <v>60.504299970858355</v>
      </c>
      <c r="M13" s="26">
        <v>88880.51999999999</v>
      </c>
      <c r="N13" s="31">
        <v>72063.62</v>
      </c>
      <c r="O13" s="28">
        <f t="shared" si="3"/>
        <v>81.079206107255004</v>
      </c>
    </row>
    <row r="14" spans="2:15" ht="18" customHeight="1" x14ac:dyDescent="0.3">
      <c r="B14" s="19">
        <v>7</v>
      </c>
      <c r="C14" s="20" t="s">
        <v>20</v>
      </c>
      <c r="D14" s="26">
        <v>2168443.6789750005</v>
      </c>
      <c r="E14" s="27">
        <v>1052469.5151352999</v>
      </c>
      <c r="F14" s="28">
        <f t="shared" si="0"/>
        <v>48.535709058986981</v>
      </c>
      <c r="G14" s="26">
        <v>483025.58823150006</v>
      </c>
      <c r="H14" s="31">
        <v>170356.69211960005</v>
      </c>
      <c r="I14" s="28">
        <f t="shared" si="1"/>
        <v>35.268668217625162</v>
      </c>
      <c r="J14" s="30">
        <v>698845.5929265999</v>
      </c>
      <c r="K14" s="27">
        <v>370999.05913220003</v>
      </c>
      <c r="L14" s="28">
        <f t="shared" si="2"/>
        <v>53.087414857771918</v>
      </c>
      <c r="M14" s="26">
        <v>986572.49781690061</v>
      </c>
      <c r="N14" s="31">
        <v>511113.76388349984</v>
      </c>
      <c r="O14" s="28">
        <f t="shared" si="3"/>
        <v>51.807015198021276</v>
      </c>
    </row>
    <row r="15" spans="2:15" ht="18" customHeight="1" x14ac:dyDescent="0.3">
      <c r="B15" s="19">
        <v>8</v>
      </c>
      <c r="C15" s="20" t="s">
        <v>21</v>
      </c>
      <c r="D15" s="26">
        <v>924640.08146650007</v>
      </c>
      <c r="E15" s="27">
        <v>420137.54797399999</v>
      </c>
      <c r="F15" s="28">
        <f t="shared" si="0"/>
        <v>45.437955415868664</v>
      </c>
      <c r="G15" s="26">
        <v>132340.3246357</v>
      </c>
      <c r="H15" s="31">
        <v>49038.613961100004</v>
      </c>
      <c r="I15" s="28">
        <f t="shared" si="1"/>
        <v>37.054929475268487</v>
      </c>
      <c r="J15" s="30">
        <v>350027.78259320004</v>
      </c>
      <c r="K15" s="27">
        <v>114997.45141390001</v>
      </c>
      <c r="L15" s="28">
        <f t="shared" si="2"/>
        <v>32.853806792688019</v>
      </c>
      <c r="M15" s="26">
        <v>442271.97423760005</v>
      </c>
      <c r="N15" s="31">
        <v>256101.48259899998</v>
      </c>
      <c r="O15" s="28">
        <f t="shared" si="3"/>
        <v>57.905880887088621</v>
      </c>
    </row>
    <row r="16" spans="2:15" ht="18" customHeight="1" x14ac:dyDescent="0.3">
      <c r="B16" s="19">
        <v>9</v>
      </c>
      <c r="C16" s="20" t="s">
        <v>22</v>
      </c>
      <c r="D16" s="26">
        <v>1114983.2688728999</v>
      </c>
      <c r="E16" s="27">
        <v>686905.64070270001</v>
      </c>
      <c r="F16" s="28">
        <f t="shared" si="0"/>
        <v>61.606811499249702</v>
      </c>
      <c r="G16" s="26">
        <v>162408.86108850004</v>
      </c>
      <c r="H16" s="31">
        <v>42311.900131900009</v>
      </c>
      <c r="I16" s="28">
        <f t="shared" si="1"/>
        <v>26.052704174092668</v>
      </c>
      <c r="J16" s="30">
        <v>394338.49117360002</v>
      </c>
      <c r="K16" s="27">
        <v>133058.7115676</v>
      </c>
      <c r="L16" s="28">
        <f t="shared" si="2"/>
        <v>33.742258122355963</v>
      </c>
      <c r="M16" s="26">
        <v>558235.91661079996</v>
      </c>
      <c r="N16" s="31">
        <v>511535.0290032</v>
      </c>
      <c r="O16" s="28">
        <f t="shared" si="3"/>
        <v>91.634202275780893</v>
      </c>
    </row>
    <row r="17" spans="2:16" ht="18" customHeight="1" x14ac:dyDescent="0.3">
      <c r="B17" s="19">
        <v>10</v>
      </c>
      <c r="C17" s="20" t="s">
        <v>23</v>
      </c>
      <c r="D17" s="26">
        <v>712624.35</v>
      </c>
      <c r="E17" s="27">
        <v>262638.28000000003</v>
      </c>
      <c r="F17" s="28">
        <f t="shared" si="0"/>
        <v>36.855080800985824</v>
      </c>
      <c r="G17" s="26">
        <v>98697.419999999984</v>
      </c>
      <c r="H17" s="31">
        <v>15176.93</v>
      </c>
      <c r="I17" s="28">
        <f t="shared" si="1"/>
        <v>15.377230732069796</v>
      </c>
      <c r="J17" s="30">
        <v>157298.89000000001</v>
      </c>
      <c r="K17" s="27">
        <v>38466.919999999991</v>
      </c>
      <c r="L17" s="28">
        <f t="shared" si="2"/>
        <v>24.454667162622691</v>
      </c>
      <c r="M17" s="26">
        <v>456628.03999999992</v>
      </c>
      <c r="N17" s="31">
        <v>208994.43000000005</v>
      </c>
      <c r="O17" s="28">
        <f t="shared" si="3"/>
        <v>45.769074978400383</v>
      </c>
    </row>
    <row r="18" spans="2:16" ht="18" customHeight="1" x14ac:dyDescent="0.3">
      <c r="B18" s="19">
        <v>11</v>
      </c>
      <c r="C18" s="20" t="s">
        <v>24</v>
      </c>
      <c r="D18" s="26">
        <v>12771793</v>
      </c>
      <c r="E18" s="27">
        <v>7566276</v>
      </c>
      <c r="F18" s="28">
        <f t="shared" si="0"/>
        <v>59.242081358506205</v>
      </c>
      <c r="G18" s="26">
        <v>2299246</v>
      </c>
      <c r="H18" s="31">
        <v>2140075</v>
      </c>
      <c r="I18" s="28">
        <f t="shared" si="1"/>
        <v>93.077252281835001</v>
      </c>
      <c r="J18" s="30">
        <v>4536185</v>
      </c>
      <c r="K18" s="27">
        <v>1360957</v>
      </c>
      <c r="L18" s="28">
        <f t="shared" si="2"/>
        <v>30.002237563062351</v>
      </c>
      <c r="M18" s="26">
        <v>5936362</v>
      </c>
      <c r="N18" s="31">
        <v>4065244</v>
      </c>
      <c r="O18" s="28">
        <f t="shared" si="3"/>
        <v>68.480392536708507</v>
      </c>
    </row>
    <row r="19" spans="2:16" ht="18" customHeight="1" thickBot="1" x14ac:dyDescent="0.35">
      <c r="B19" s="19">
        <v>12</v>
      </c>
      <c r="C19" s="20" t="s">
        <v>25</v>
      </c>
      <c r="D19" s="26">
        <v>1835122.4348251999</v>
      </c>
      <c r="E19" s="27">
        <v>981067.77786930022</v>
      </c>
      <c r="F19" s="32">
        <f t="shared" si="0"/>
        <v>53.460617082083104</v>
      </c>
      <c r="G19" s="26">
        <v>278684.6766069</v>
      </c>
      <c r="H19" s="31">
        <v>99253.840712400022</v>
      </c>
      <c r="I19" s="32">
        <f t="shared" si="1"/>
        <v>35.615105186570048</v>
      </c>
      <c r="J19" s="30">
        <v>545641.12645720004</v>
      </c>
      <c r="K19" s="27">
        <v>266323.23168339994</v>
      </c>
      <c r="L19" s="32">
        <f t="shared" si="2"/>
        <v>48.809229871035072</v>
      </c>
      <c r="M19" s="26">
        <v>1010796.6317610998</v>
      </c>
      <c r="N19" s="31">
        <v>615490.7054735003</v>
      </c>
      <c r="O19" s="28">
        <f t="shared" si="3"/>
        <v>60.891645869568997</v>
      </c>
    </row>
    <row r="20" spans="2:16" ht="18" customHeight="1" thickBot="1" x14ac:dyDescent="0.35">
      <c r="B20" s="33"/>
      <c r="C20" s="34" t="s">
        <v>26</v>
      </c>
      <c r="D20" s="35">
        <f>SUM(D8:D19)</f>
        <v>38366627.389109798</v>
      </c>
      <c r="E20" s="35">
        <f>SUM(E8:E19)</f>
        <v>18841797.185189195</v>
      </c>
      <c r="F20" s="36">
        <f t="shared" si="0"/>
        <v>49.109860489163971</v>
      </c>
      <c r="G20" s="35">
        <f>SUM(G8:G19)</f>
        <v>8899898.9862386007</v>
      </c>
      <c r="H20" s="35">
        <f>SUM(H8:H19)</f>
        <v>4520708.3937722007</v>
      </c>
      <c r="I20" s="36">
        <f t="shared" si="1"/>
        <v>50.795052851299893</v>
      </c>
      <c r="J20" s="35">
        <f>SUM(J8:J19)</f>
        <v>12446358.850465799</v>
      </c>
      <c r="K20" s="35">
        <f>SUM(K8:K19)</f>
        <v>4342885.271316099</v>
      </c>
      <c r="L20" s="36">
        <f t="shared" si="2"/>
        <v>34.892817437555799</v>
      </c>
      <c r="M20" s="35">
        <f>SUM(M8:M19)</f>
        <v>17020369.552405398</v>
      </c>
      <c r="N20" s="35">
        <f>SUM(N8:N19)</f>
        <v>9978203.520100899</v>
      </c>
      <c r="O20" s="28">
        <f t="shared" si="3"/>
        <v>58.625069739985356</v>
      </c>
    </row>
    <row r="21" spans="2:16" ht="18" customHeight="1" thickBot="1" x14ac:dyDescent="0.35">
      <c r="B21" s="37" t="s">
        <v>27</v>
      </c>
      <c r="C21" s="18" t="s">
        <v>28</v>
      </c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2:16" ht="18" customHeight="1" x14ac:dyDescent="0.3">
      <c r="B22" s="19">
        <v>13</v>
      </c>
      <c r="C22" s="20" t="s">
        <v>29</v>
      </c>
      <c r="D22" s="38">
        <v>514289.92275365401</v>
      </c>
      <c r="E22" s="39">
        <v>230050.032459521</v>
      </c>
      <c r="F22" s="23">
        <f>E22/D22*100</f>
        <v>44.731584711551008</v>
      </c>
      <c r="G22" s="40">
        <v>36590.577263399995</v>
      </c>
      <c r="H22" s="41">
        <v>29946.959145399996</v>
      </c>
      <c r="I22" s="23">
        <f>H22/G22*100</f>
        <v>81.843363469847944</v>
      </c>
      <c r="J22" s="40">
        <v>178358.67323745301</v>
      </c>
      <c r="K22" s="42">
        <v>82098.094440400004</v>
      </c>
      <c r="L22" s="23">
        <f>K22/J22*100</f>
        <v>46.029774134449255</v>
      </c>
      <c r="M22" s="40">
        <v>299340.67225280101</v>
      </c>
      <c r="N22" s="41">
        <v>118004.97887372099</v>
      </c>
      <c r="O22" s="23">
        <f>N22/M22*100</f>
        <v>39.421632211095826</v>
      </c>
    </row>
    <row r="23" spans="2:16" ht="18" customHeight="1" x14ac:dyDescent="0.3">
      <c r="B23" s="19">
        <v>14</v>
      </c>
      <c r="C23" s="20" t="s">
        <v>30</v>
      </c>
      <c r="D23" s="43">
        <v>97193.682663020008</v>
      </c>
      <c r="E23" s="44">
        <v>94233.272792999982</v>
      </c>
      <c r="F23" s="28">
        <f t="shared" ref="F23:F33" si="4">E23/D23*100</f>
        <v>96.954112871425963</v>
      </c>
      <c r="G23" s="45">
        <v>0</v>
      </c>
      <c r="H23" s="46">
        <v>0</v>
      </c>
      <c r="I23" s="28">
        <v>0</v>
      </c>
      <c r="J23" s="45">
        <v>0</v>
      </c>
      <c r="K23" s="47">
        <v>0</v>
      </c>
      <c r="L23" s="28">
        <v>0</v>
      </c>
      <c r="M23" s="45">
        <v>97193.682663020008</v>
      </c>
      <c r="N23" s="46">
        <v>94233.272792999982</v>
      </c>
      <c r="O23" s="28">
        <f t="shared" ref="O23:O33" si="5">N23/M23*100</f>
        <v>96.954112871425963</v>
      </c>
    </row>
    <row r="24" spans="2:16" ht="18" customHeight="1" x14ac:dyDescent="0.3">
      <c r="B24" s="19">
        <v>15</v>
      </c>
      <c r="C24" s="20" t="s">
        <v>31</v>
      </c>
      <c r="D24" s="43">
        <v>6465483.2424402004</v>
      </c>
      <c r="E24" s="44">
        <v>5972543.4831888964</v>
      </c>
      <c r="F24" s="28">
        <f t="shared" si="4"/>
        <v>92.375824965169045</v>
      </c>
      <c r="G24" s="45">
        <v>1166335.2639874998</v>
      </c>
      <c r="H24" s="46">
        <v>721049.11148426123</v>
      </c>
      <c r="I24" s="28">
        <f t="shared" ref="I24:I33" si="6">H24/G24*100</f>
        <v>61.821770613289893</v>
      </c>
      <c r="J24" s="45">
        <v>2069513.6668843001</v>
      </c>
      <c r="K24" s="47">
        <v>1952625.3924206232</v>
      </c>
      <c r="L24" s="28">
        <f t="shared" ref="L24:L33" si="7">K24/J24*100</f>
        <v>94.351896470456524</v>
      </c>
      <c r="M24" s="45">
        <v>3229634.3115684008</v>
      </c>
      <c r="N24" s="46">
        <v>3298868.9792840118</v>
      </c>
      <c r="O24" s="28">
        <f t="shared" si="5"/>
        <v>102.14373086970296</v>
      </c>
    </row>
    <row r="25" spans="2:16" ht="18" customHeight="1" x14ac:dyDescent="0.3">
      <c r="B25" s="19">
        <v>16</v>
      </c>
      <c r="C25" s="20" t="s">
        <v>32</v>
      </c>
      <c r="D25" s="43">
        <v>2229452.8452478</v>
      </c>
      <c r="E25" s="44">
        <v>2287606.7552416823</v>
      </c>
      <c r="F25" s="28">
        <f t="shared" si="4"/>
        <v>102.60843866322809</v>
      </c>
      <c r="G25" s="45">
        <v>103892.11123559998</v>
      </c>
      <c r="H25" s="46">
        <v>88286.818499199988</v>
      </c>
      <c r="I25" s="28">
        <f t="shared" si="6"/>
        <v>84.979328506462551</v>
      </c>
      <c r="J25" s="45">
        <v>570592.30359219993</v>
      </c>
      <c r="K25" s="47">
        <v>537389.25626049994</v>
      </c>
      <c r="L25" s="28">
        <f t="shared" si="7"/>
        <v>94.180950720388594</v>
      </c>
      <c r="M25" s="45">
        <v>1554968.4304200001</v>
      </c>
      <c r="N25" s="46">
        <v>1661930.6804819824</v>
      </c>
      <c r="O25" s="28">
        <f t="shared" si="5"/>
        <v>106.87874094222553</v>
      </c>
    </row>
    <row r="26" spans="2:16" ht="18" customHeight="1" x14ac:dyDescent="0.3">
      <c r="B26" s="19">
        <v>17</v>
      </c>
      <c r="C26" s="20" t="s">
        <v>33</v>
      </c>
      <c r="D26" s="43">
        <v>438035.72804880003</v>
      </c>
      <c r="E26" s="44">
        <v>493563.11727069999</v>
      </c>
      <c r="F26" s="28">
        <f t="shared" si="4"/>
        <v>112.6764520942716</v>
      </c>
      <c r="G26" s="45">
        <v>66750.849336799991</v>
      </c>
      <c r="H26" s="46">
        <v>51281.070640400001</v>
      </c>
      <c r="I26" s="28">
        <v>0</v>
      </c>
      <c r="J26" s="45">
        <v>136983.23051200001</v>
      </c>
      <c r="K26" s="47">
        <v>112240.5985068</v>
      </c>
      <c r="L26" s="28">
        <v>0</v>
      </c>
      <c r="M26" s="45">
        <v>234301.64820000003</v>
      </c>
      <c r="N26" s="46">
        <v>330041.44812349998</v>
      </c>
      <c r="O26" s="28">
        <f t="shared" si="5"/>
        <v>140.86176971396139</v>
      </c>
    </row>
    <row r="27" spans="2:16" ht="18" customHeight="1" x14ac:dyDescent="0.3">
      <c r="B27" s="19">
        <v>18</v>
      </c>
      <c r="C27" s="20" t="s">
        <v>34</v>
      </c>
      <c r="D27" s="43">
        <v>637424</v>
      </c>
      <c r="E27" s="44">
        <v>405077</v>
      </c>
      <c r="F27" s="28">
        <f t="shared" si="4"/>
        <v>63.549066241622533</v>
      </c>
      <c r="G27" s="45">
        <v>32169</v>
      </c>
      <c r="H27" s="46">
        <v>12637</v>
      </c>
      <c r="I27" s="28">
        <f t="shared" si="6"/>
        <v>39.283160806988093</v>
      </c>
      <c r="J27" s="45">
        <v>205221</v>
      </c>
      <c r="K27" s="47">
        <v>57795</v>
      </c>
      <c r="L27" s="48">
        <f t="shared" si="7"/>
        <v>28.162322569327703</v>
      </c>
      <c r="M27" s="45">
        <v>400034</v>
      </c>
      <c r="N27" s="46">
        <v>334644</v>
      </c>
      <c r="O27" s="28">
        <f t="shared" si="5"/>
        <v>83.653889419399349</v>
      </c>
    </row>
    <row r="28" spans="2:16" ht="18" customHeight="1" x14ac:dyDescent="0.3">
      <c r="B28" s="19">
        <v>19</v>
      </c>
      <c r="C28" s="20" t="s">
        <v>35</v>
      </c>
      <c r="D28" s="43">
        <v>122957.73</v>
      </c>
      <c r="E28" s="44">
        <v>119836.94</v>
      </c>
      <c r="F28" s="28">
        <f t="shared" si="4"/>
        <v>97.461900118032446</v>
      </c>
      <c r="G28" s="45">
        <v>0</v>
      </c>
      <c r="H28" s="46">
        <v>0</v>
      </c>
      <c r="I28" s="28">
        <v>0</v>
      </c>
      <c r="J28" s="45">
        <v>83912.17</v>
      </c>
      <c r="K28" s="47">
        <v>46643.149999999994</v>
      </c>
      <c r="L28" s="28">
        <f t="shared" si="7"/>
        <v>55.585679645753402</v>
      </c>
      <c r="M28" s="45">
        <v>39045.56</v>
      </c>
      <c r="N28" s="46">
        <v>73193.790000000008</v>
      </c>
      <c r="O28" s="28">
        <f t="shared" si="5"/>
        <v>187.45739592414608</v>
      </c>
    </row>
    <row r="29" spans="2:16" ht="18" customHeight="1" x14ac:dyDescent="0.3">
      <c r="B29" s="19">
        <v>20</v>
      </c>
      <c r="C29" s="20" t="s">
        <v>36</v>
      </c>
      <c r="D29" s="43">
        <v>921358.18016719003</v>
      </c>
      <c r="E29" s="44">
        <v>525757.80366269313</v>
      </c>
      <c r="F29" s="28">
        <f t="shared" si="4"/>
        <v>57.063345719391009</v>
      </c>
      <c r="G29" s="45">
        <v>72118.230566928003</v>
      </c>
      <c r="H29" s="46">
        <v>162193.73201886003</v>
      </c>
      <c r="I29" s="28">
        <f t="shared" si="6"/>
        <v>224.89976631961196</v>
      </c>
      <c r="J29" s="45">
        <v>230525.748519997</v>
      </c>
      <c r="K29" s="47">
        <v>65075.534586264002</v>
      </c>
      <c r="L29" s="28">
        <f t="shared" si="7"/>
        <v>28.229182641876992</v>
      </c>
      <c r="M29" s="45">
        <v>618714.20108026499</v>
      </c>
      <c r="N29" s="46">
        <v>298488.53705756908</v>
      </c>
      <c r="O29" s="28">
        <f t="shared" si="5"/>
        <v>48.243362854192277</v>
      </c>
    </row>
    <row r="30" spans="2:16" ht="18" customHeight="1" x14ac:dyDescent="0.3">
      <c r="B30" s="19">
        <v>21</v>
      </c>
      <c r="C30" s="20" t="s">
        <v>37</v>
      </c>
      <c r="D30" s="43">
        <v>2361134.9741799999</v>
      </c>
      <c r="E30" s="44">
        <v>1650369.4468608999</v>
      </c>
      <c r="F30" s="28">
        <f t="shared" si="4"/>
        <v>69.897293670560174</v>
      </c>
      <c r="G30" s="45">
        <v>484074.69020999997</v>
      </c>
      <c r="H30" s="46">
        <v>238578.78221569996</v>
      </c>
      <c r="I30" s="28">
        <f t="shared" si="6"/>
        <v>49.285531146484928</v>
      </c>
      <c r="J30" s="45">
        <v>770664.78499999992</v>
      </c>
      <c r="K30" s="46">
        <v>534286.93866679992</v>
      </c>
      <c r="L30" s="28">
        <f t="shared" si="7"/>
        <v>69.328059237428377</v>
      </c>
      <c r="M30" s="45">
        <v>1106395.4989700001</v>
      </c>
      <c r="N30" s="46">
        <v>877503.72597839998</v>
      </c>
      <c r="O30" s="28">
        <f t="shared" si="5"/>
        <v>79.311939247340831</v>
      </c>
      <c r="P30" s="49"/>
    </row>
    <row r="31" spans="2:16" ht="18" customHeight="1" x14ac:dyDescent="0.3">
      <c r="B31" s="19">
        <v>22</v>
      </c>
      <c r="C31" s="20" t="s">
        <v>38</v>
      </c>
      <c r="D31" s="43">
        <v>217899.61</v>
      </c>
      <c r="E31" s="44">
        <v>47661.71</v>
      </c>
      <c r="F31" s="28">
        <f t="shared" si="4"/>
        <v>21.873242453256342</v>
      </c>
      <c r="G31" s="45">
        <v>0</v>
      </c>
      <c r="H31" s="47">
        <v>0</v>
      </c>
      <c r="I31" s="28">
        <v>0</v>
      </c>
      <c r="J31" s="45">
        <v>44758.29</v>
      </c>
      <c r="K31" s="47">
        <v>12405.69</v>
      </c>
      <c r="L31" s="28">
        <v>0</v>
      </c>
      <c r="M31" s="45">
        <v>173141.31999999998</v>
      </c>
      <c r="N31" s="47">
        <v>35256.019999999997</v>
      </c>
      <c r="O31" s="28">
        <f t="shared" si="5"/>
        <v>20.362568565377693</v>
      </c>
      <c r="P31" s="49"/>
    </row>
    <row r="32" spans="2:16" ht="18" customHeight="1" thickBot="1" x14ac:dyDescent="0.35">
      <c r="B32" s="50">
        <v>23</v>
      </c>
      <c r="C32" s="51" t="s">
        <v>39</v>
      </c>
      <c r="D32" s="52">
        <v>97821.413069999995</v>
      </c>
      <c r="E32" s="53">
        <v>192712.31241309945</v>
      </c>
      <c r="F32" s="54">
        <f t="shared" si="4"/>
        <v>197.00422061496548</v>
      </c>
      <c r="G32" s="25">
        <v>0</v>
      </c>
      <c r="H32" s="55">
        <v>0</v>
      </c>
      <c r="I32" s="54">
        <v>0</v>
      </c>
      <c r="J32" s="25">
        <v>36363.438839999995</v>
      </c>
      <c r="K32" s="55">
        <v>158443.08090999947</v>
      </c>
      <c r="L32" s="54">
        <f t="shared" si="7"/>
        <v>435.7208392945256</v>
      </c>
      <c r="M32" s="55">
        <v>61457.97423</v>
      </c>
      <c r="N32" s="55">
        <v>34269.231503099989</v>
      </c>
      <c r="O32" s="54">
        <f t="shared" si="5"/>
        <v>55.760431306848801</v>
      </c>
      <c r="P32" s="49"/>
    </row>
    <row r="33" spans="2:16" ht="18" customHeight="1" thickBot="1" x14ac:dyDescent="0.35">
      <c r="B33" s="33"/>
      <c r="C33" s="34" t="s">
        <v>26</v>
      </c>
      <c r="D33" s="35">
        <f>SUM(D22:D32)</f>
        <v>14103051.328570666</v>
      </c>
      <c r="E33" s="35">
        <f>SUM(E22:E32)</f>
        <v>12019411.873890495</v>
      </c>
      <c r="F33" s="36">
        <f t="shared" si="4"/>
        <v>85.225612485299322</v>
      </c>
      <c r="G33" s="56">
        <f>SUM(G22:G32)</f>
        <v>1961930.7226002275</v>
      </c>
      <c r="H33" s="57">
        <f>SUM(H22:H32)</f>
        <v>1303973.4740038214</v>
      </c>
      <c r="I33" s="36">
        <f t="shared" si="6"/>
        <v>66.463787889289577</v>
      </c>
      <c r="J33" s="56">
        <f>SUM(J22:J32)</f>
        <v>4326893.3065859498</v>
      </c>
      <c r="K33" s="56">
        <f>SUM(K22:K32)</f>
        <v>3559002.7357913861</v>
      </c>
      <c r="L33" s="36">
        <f t="shared" si="7"/>
        <v>82.253073593800892</v>
      </c>
      <c r="M33" s="57">
        <f>SUM(M22:M32)</f>
        <v>7814227.2993844869</v>
      </c>
      <c r="N33" s="57">
        <f>SUM(N22:N32)</f>
        <v>7156434.6640952835</v>
      </c>
      <c r="O33" s="36">
        <f t="shared" si="5"/>
        <v>91.582115414776638</v>
      </c>
      <c r="P33" s="49"/>
    </row>
    <row r="34" spans="2:16" ht="18" customHeight="1" thickBot="1" x14ac:dyDescent="0.35">
      <c r="B34" s="50" t="s">
        <v>40</v>
      </c>
      <c r="C34" s="58" t="s">
        <v>41</v>
      </c>
      <c r="D34" s="92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49"/>
    </row>
    <row r="35" spans="2:16" ht="18" customHeight="1" x14ac:dyDescent="0.3">
      <c r="B35" s="19">
        <v>24</v>
      </c>
      <c r="C35" s="20" t="s">
        <v>42</v>
      </c>
      <c r="D35" s="59">
        <v>503927.97395909519</v>
      </c>
      <c r="E35" s="42">
        <v>283220.65750280983</v>
      </c>
      <c r="F35" s="23">
        <f>E35/D35*100</f>
        <v>56.202606749074704</v>
      </c>
      <c r="G35" s="59">
        <v>196.54126329999997</v>
      </c>
      <c r="H35" s="41">
        <v>23.916639999999997</v>
      </c>
      <c r="I35" s="23">
        <v>0</v>
      </c>
      <c r="J35" s="59">
        <v>68234.765996299611</v>
      </c>
      <c r="K35" s="42">
        <v>82474.350017078599</v>
      </c>
      <c r="L35" s="23">
        <f>K35/J35*100</f>
        <v>120.86851740878133</v>
      </c>
      <c r="M35" s="59">
        <v>435496.66669949557</v>
      </c>
      <c r="N35" s="41">
        <v>200722.39084573122</v>
      </c>
      <c r="O35" s="23">
        <f>N35/M35*100</f>
        <v>46.090454002081962</v>
      </c>
    </row>
    <row r="36" spans="2:16" ht="18" customHeight="1" x14ac:dyDescent="0.3">
      <c r="B36" s="19">
        <v>25</v>
      </c>
      <c r="C36" s="20" t="s">
        <v>43</v>
      </c>
      <c r="D36" s="43">
        <v>644502.22478300007</v>
      </c>
      <c r="E36" s="47">
        <v>469228.13177369995</v>
      </c>
      <c r="F36" s="28">
        <f t="shared" ref="F36:F39" si="8">E36/D36*100</f>
        <v>72.8047342166563</v>
      </c>
      <c r="G36" s="43">
        <v>259802.64732289998</v>
      </c>
      <c r="H36" s="46">
        <v>121093.43230659985</v>
      </c>
      <c r="I36" s="28">
        <f t="shared" ref="I36:I39" si="9">H36/G36*100</f>
        <v>46.609776133688463</v>
      </c>
      <c r="J36" s="43">
        <v>270700.16007810005</v>
      </c>
      <c r="K36" s="47">
        <v>177877.85580419991</v>
      </c>
      <c r="L36" s="28">
        <f t="shared" ref="L36:L39" si="10">K36/J36*100</f>
        <v>65.710288369567323</v>
      </c>
      <c r="M36" s="43">
        <v>113999.41738200001</v>
      </c>
      <c r="N36" s="46">
        <v>170256.84366290018</v>
      </c>
      <c r="O36" s="28">
        <f t="shared" ref="O36:O39" si="11">N36/M36*100</f>
        <v>149.34887175114892</v>
      </c>
    </row>
    <row r="37" spans="2:16" ht="18" customHeight="1" x14ac:dyDescent="0.3">
      <c r="B37" s="19">
        <v>26</v>
      </c>
      <c r="C37" s="20" t="s">
        <v>44</v>
      </c>
      <c r="D37" s="43">
        <v>251110.56987899999</v>
      </c>
      <c r="E37" s="47">
        <v>54434.564634100025</v>
      </c>
      <c r="F37" s="28">
        <f t="shared" si="8"/>
        <v>21.677528214097016</v>
      </c>
      <c r="G37" s="43">
        <v>0</v>
      </c>
      <c r="H37" s="46">
        <v>0</v>
      </c>
      <c r="I37" s="28">
        <v>0</v>
      </c>
      <c r="J37" s="43">
        <v>106153.3228313</v>
      </c>
      <c r="K37" s="47">
        <v>22708.682394200005</v>
      </c>
      <c r="L37" s="28">
        <f t="shared" si="10"/>
        <v>21.392342499055715</v>
      </c>
      <c r="M37" s="43">
        <v>144957.24704769999</v>
      </c>
      <c r="N37" s="46">
        <v>31725.88223990002</v>
      </c>
      <c r="O37" s="28">
        <f t="shared" si="11"/>
        <v>21.886371937968871</v>
      </c>
    </row>
    <row r="38" spans="2:16" ht="18" customHeight="1" thickBot="1" x14ac:dyDescent="0.35">
      <c r="B38" s="19">
        <v>27</v>
      </c>
      <c r="C38" s="20" t="s">
        <v>45</v>
      </c>
      <c r="D38" s="43">
        <v>121317.48045</v>
      </c>
      <c r="E38" s="47">
        <v>47224.732330199993</v>
      </c>
      <c r="F38" s="32">
        <f t="shared" si="8"/>
        <v>38.926568665150675</v>
      </c>
      <c r="G38" s="43">
        <v>0</v>
      </c>
      <c r="H38" s="46">
        <v>0</v>
      </c>
      <c r="I38" s="32">
        <v>0</v>
      </c>
      <c r="J38" s="43">
        <v>7175.3447700000024</v>
      </c>
      <c r="K38" s="47">
        <v>4363.8160319000008</v>
      </c>
      <c r="L38" s="32">
        <f t="shared" si="10"/>
        <v>60.816813293000827</v>
      </c>
      <c r="M38" s="43">
        <v>114142.13568000001</v>
      </c>
      <c r="N38" s="46">
        <v>42860.916298299991</v>
      </c>
      <c r="O38" s="28">
        <f t="shared" si="11"/>
        <v>37.550476905795342</v>
      </c>
    </row>
    <row r="39" spans="2:16" ht="18" customHeight="1" thickBot="1" x14ac:dyDescent="0.35">
      <c r="B39" s="33"/>
      <c r="C39" s="34" t="s">
        <v>26</v>
      </c>
      <c r="D39" s="35">
        <f>SUM(D35:D38)</f>
        <v>1520858.2490710954</v>
      </c>
      <c r="E39" s="35">
        <f>SUM(E35:E38)</f>
        <v>854108.08624080988</v>
      </c>
      <c r="F39" s="36">
        <f t="shared" si="8"/>
        <v>56.159611637868231</v>
      </c>
      <c r="G39" s="60">
        <f>SUM(G35:G38)</f>
        <v>259999.18858619998</v>
      </c>
      <c r="H39" s="60">
        <f>SUM(H35:H38)</f>
        <v>121117.34894659984</v>
      </c>
      <c r="I39" s="36">
        <f t="shared" si="9"/>
        <v>46.583741128270738</v>
      </c>
      <c r="J39" s="60">
        <f>SUM(J35:J38)</f>
        <v>452263.59367569973</v>
      </c>
      <c r="K39" s="60">
        <f>SUM(K35:K38)</f>
        <v>287424.70424737851</v>
      </c>
      <c r="L39" s="36">
        <f t="shared" si="10"/>
        <v>63.552474323962358</v>
      </c>
      <c r="M39" s="35">
        <f>SUM(M35:M38)</f>
        <v>808595.4668091957</v>
      </c>
      <c r="N39" s="35">
        <f>SUM(N35:N38)</f>
        <v>445566.03304683138</v>
      </c>
      <c r="O39" s="28">
        <f t="shared" si="11"/>
        <v>55.103701583324806</v>
      </c>
      <c r="P39" s="49"/>
    </row>
    <row r="40" spans="2:16" ht="18" customHeight="1" thickBot="1" x14ac:dyDescent="0.35">
      <c r="B40" s="37" t="s">
        <v>46</v>
      </c>
      <c r="C40" s="18" t="s">
        <v>47</v>
      </c>
      <c r="D40" s="93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61"/>
    </row>
    <row r="41" spans="2:16" ht="18" customHeight="1" thickBot="1" x14ac:dyDescent="0.35">
      <c r="B41" s="19">
        <v>28</v>
      </c>
      <c r="C41" s="62" t="s">
        <v>48</v>
      </c>
      <c r="D41" s="21">
        <v>1338633</v>
      </c>
      <c r="E41" s="22">
        <v>892372</v>
      </c>
      <c r="F41" s="54">
        <f>E41/D41*100</f>
        <v>66.662931512968825</v>
      </c>
      <c r="G41" s="21">
        <v>964686</v>
      </c>
      <c r="H41" s="55">
        <v>677873</v>
      </c>
      <c r="I41" s="54">
        <f>H41/G41*100</f>
        <v>70.268771392971402</v>
      </c>
      <c r="J41" s="21">
        <v>221672</v>
      </c>
      <c r="K41" s="22">
        <v>153087</v>
      </c>
      <c r="L41" s="54">
        <f>K41/J41*100</f>
        <v>69.060142913854705</v>
      </c>
      <c r="M41" s="21">
        <v>152275</v>
      </c>
      <c r="N41" s="55">
        <v>61412</v>
      </c>
      <c r="O41" s="54">
        <f>N41/M41*100</f>
        <v>40.329666721392215</v>
      </c>
    </row>
    <row r="42" spans="2:16" ht="18" customHeight="1" thickBot="1" x14ac:dyDescent="0.35">
      <c r="B42" s="33"/>
      <c r="C42" s="63" t="s">
        <v>26</v>
      </c>
      <c r="D42" s="35">
        <v>1338633</v>
      </c>
      <c r="E42" s="64">
        <v>892372</v>
      </c>
      <c r="F42" s="36">
        <f>E42/D42*100</f>
        <v>66.662931512968825</v>
      </c>
      <c r="G42" s="35">
        <v>964686</v>
      </c>
      <c r="H42" s="57">
        <v>677873</v>
      </c>
      <c r="I42" s="36">
        <f>H42/G42*100</f>
        <v>70.268771392971402</v>
      </c>
      <c r="J42" s="35">
        <v>221672</v>
      </c>
      <c r="K42" s="64">
        <v>153087</v>
      </c>
      <c r="L42" s="36">
        <f>K42/J42*100</f>
        <v>69.060142913854705</v>
      </c>
      <c r="M42" s="35">
        <v>152275</v>
      </c>
      <c r="N42" s="57">
        <v>61412</v>
      </c>
      <c r="O42" s="36">
        <f>N42/M42*100</f>
        <v>40.329666721392215</v>
      </c>
    </row>
    <row r="43" spans="2:16" ht="18" customHeight="1" thickBot="1" x14ac:dyDescent="0.35">
      <c r="B43" s="37" t="s">
        <v>49</v>
      </c>
      <c r="C43" s="18" t="s">
        <v>50</v>
      </c>
      <c r="D43" s="93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</row>
    <row r="44" spans="2:16" s="65" customFormat="1" ht="18" customHeight="1" thickBot="1" x14ac:dyDescent="0.35">
      <c r="B44" s="19">
        <v>29</v>
      </c>
      <c r="C44" s="62" t="s">
        <v>51</v>
      </c>
      <c r="D44" s="21">
        <v>1816399</v>
      </c>
      <c r="E44" s="22">
        <v>1080669</v>
      </c>
      <c r="F44" s="54">
        <f>E44/D44*100</f>
        <v>59.495132952616693</v>
      </c>
      <c r="G44" s="21">
        <v>1050482</v>
      </c>
      <c r="H44" s="55">
        <v>674789</v>
      </c>
      <c r="I44" s="54">
        <f>H44/G44*100</f>
        <v>64.236131604349239</v>
      </c>
      <c r="J44" s="21">
        <v>462030</v>
      </c>
      <c r="K44" s="22">
        <v>302341</v>
      </c>
      <c r="L44" s="54">
        <f>K44/J44*100</f>
        <v>65.437525701794257</v>
      </c>
      <c r="M44" s="21">
        <v>303887</v>
      </c>
      <c r="N44" s="55">
        <v>103539</v>
      </c>
      <c r="O44" s="54">
        <f>N44/M44*100</f>
        <v>34.071546331366591</v>
      </c>
    </row>
    <row r="45" spans="2:16" ht="18" customHeight="1" thickBot="1" x14ac:dyDescent="0.35">
      <c r="B45" s="33"/>
      <c r="C45" s="63" t="s">
        <v>26</v>
      </c>
      <c r="D45" s="35">
        <v>1816399</v>
      </c>
      <c r="E45" s="64">
        <v>1080669</v>
      </c>
      <c r="F45" s="36">
        <f>E45/D45*100</f>
        <v>59.495132952616693</v>
      </c>
      <c r="G45" s="35">
        <v>1050482</v>
      </c>
      <c r="H45" s="57">
        <v>674789</v>
      </c>
      <c r="I45" s="36">
        <f>H45/G45*100</f>
        <v>64.236131604349239</v>
      </c>
      <c r="J45" s="35">
        <v>462030</v>
      </c>
      <c r="K45" s="64">
        <v>302341</v>
      </c>
      <c r="L45" s="36">
        <f>K45/J45*100</f>
        <v>65.437525701794257</v>
      </c>
      <c r="M45" s="35">
        <v>303887</v>
      </c>
      <c r="N45" s="57">
        <v>103539</v>
      </c>
      <c r="O45" s="36">
        <f>N45/M45*100</f>
        <v>34.071546331366591</v>
      </c>
    </row>
    <row r="46" spans="2:16" ht="18" customHeight="1" thickBot="1" x14ac:dyDescent="0.35">
      <c r="B46" s="50"/>
      <c r="C46" s="58" t="s">
        <v>52</v>
      </c>
      <c r="D46" s="9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6"/>
    </row>
    <row r="47" spans="2:16" ht="18" customHeight="1" thickBot="1" x14ac:dyDescent="0.35">
      <c r="B47" s="33"/>
      <c r="C47" s="34" t="s">
        <v>53</v>
      </c>
      <c r="D47" s="66">
        <f>SUM(D20+D33+D39)</f>
        <v>53990536.966751561</v>
      </c>
      <c r="E47" s="67">
        <f>SUM(E20+E33+E39)</f>
        <v>31715317.145320501</v>
      </c>
      <c r="F47" s="36">
        <f>E47/D47*100</f>
        <v>58.742362878982703</v>
      </c>
      <c r="G47" s="66">
        <f>SUM(G20+G33+G39)</f>
        <v>11121828.897425028</v>
      </c>
      <c r="H47" s="67">
        <f>SUM(H20+H33+H39)</f>
        <v>5945799.2167226225</v>
      </c>
      <c r="I47" s="36">
        <f>H47/G47*100</f>
        <v>53.460624790759184</v>
      </c>
      <c r="J47" s="68">
        <f>J39+J33+J20</f>
        <v>17225515.750727449</v>
      </c>
      <c r="K47" s="66">
        <f>SUM(K20+K33+K39)</f>
        <v>8189312.7113548638</v>
      </c>
      <c r="L47" s="69">
        <f>K47/J47*100</f>
        <v>47.541756251966049</v>
      </c>
      <c r="M47" s="70">
        <f>SUM(M20+M33+M39)</f>
        <v>25643192.318599079</v>
      </c>
      <c r="N47" s="68">
        <f>SUM(N20+N33+N39)</f>
        <v>17580204.217243012</v>
      </c>
      <c r="O47" s="36">
        <f>N47/M47*100</f>
        <v>68.557003351302882</v>
      </c>
    </row>
    <row r="48" spans="2:16" ht="18" customHeight="1" thickBot="1" x14ac:dyDescent="0.35">
      <c r="B48" s="50"/>
      <c r="C48" s="58" t="s">
        <v>54</v>
      </c>
      <c r="D48" s="66">
        <f>SUM(D42)</f>
        <v>1338633</v>
      </c>
      <c r="E48" s="71">
        <f>SUM(E42)</f>
        <v>892372</v>
      </c>
      <c r="F48" s="36">
        <f t="shared" ref="F48:F49" si="12">E48/D48*100</f>
        <v>66.662931512968825</v>
      </c>
      <c r="G48" s="66">
        <f>SUM(G42)</f>
        <v>964686</v>
      </c>
      <c r="H48" s="71">
        <f>SUM(H42)</f>
        <v>677873</v>
      </c>
      <c r="I48" s="36">
        <f t="shared" ref="I48:I49" si="13">H48/G48*100</f>
        <v>70.268771392971402</v>
      </c>
      <c r="J48" s="72">
        <f>SUM(J42)</f>
        <v>221672</v>
      </c>
      <c r="K48" s="66">
        <f>SUM(K42)</f>
        <v>153087</v>
      </c>
      <c r="L48" s="69">
        <f t="shared" ref="L48:L49" si="14">K48/J48*100</f>
        <v>69.060142913854705</v>
      </c>
      <c r="M48" s="73">
        <f>SUM(M42)</f>
        <v>152275</v>
      </c>
      <c r="N48" s="66">
        <f>SUM(N42)</f>
        <v>61412</v>
      </c>
      <c r="O48" s="36">
        <f t="shared" ref="O48:O49" si="15">N48/M48*100</f>
        <v>40.329666721392215</v>
      </c>
    </row>
    <row r="49" spans="2:15" ht="18" thickBot="1" x14ac:dyDescent="0.35">
      <c r="B49" s="33"/>
      <c r="C49" s="34" t="s">
        <v>55</v>
      </c>
      <c r="D49" s="66">
        <f>SUM(D47:D48)</f>
        <v>55329169.966751561</v>
      </c>
      <c r="E49" s="67">
        <f>SUM(E47:E48)</f>
        <v>32607689.145320501</v>
      </c>
      <c r="F49" s="36">
        <f t="shared" si="12"/>
        <v>58.933992982210171</v>
      </c>
      <c r="G49" s="66">
        <f>SUM(G47:G48)</f>
        <v>12086514.897425028</v>
      </c>
      <c r="H49" s="67">
        <f>SUM(H47:H48)</f>
        <v>6623672.2167226225</v>
      </c>
      <c r="I49" s="36">
        <f t="shared" si="13"/>
        <v>54.80216814305804</v>
      </c>
      <c r="J49" s="68">
        <f>SUM(J47:J48)</f>
        <v>17447187.750727449</v>
      </c>
      <c r="K49" s="66">
        <f>SUM(K47:K48)</f>
        <v>8342399.7113548638</v>
      </c>
      <c r="L49" s="69">
        <f t="shared" si="14"/>
        <v>47.815154112771175</v>
      </c>
      <c r="M49" s="68">
        <f t="shared" ref="M49:N49" si="16">SUM(M47:M48)</f>
        <v>25795467.318599079</v>
      </c>
      <c r="N49" s="66">
        <f t="shared" si="16"/>
        <v>17641616.217243012</v>
      </c>
      <c r="O49" s="36">
        <f t="shared" si="15"/>
        <v>68.390372616056595</v>
      </c>
    </row>
    <row r="50" spans="2:15" ht="18" thickBot="1" x14ac:dyDescent="0.35">
      <c r="B50" s="50"/>
      <c r="C50" s="58" t="s">
        <v>56</v>
      </c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</row>
    <row r="51" spans="2:15" ht="18" thickBot="1" x14ac:dyDescent="0.35">
      <c r="B51" s="33"/>
      <c r="C51" s="34" t="s">
        <v>57</v>
      </c>
      <c r="D51" s="68">
        <f>D49+D44</f>
        <v>57145568.966751561</v>
      </c>
      <c r="E51" s="66">
        <f>E49+E44</f>
        <v>33688358.145320505</v>
      </c>
      <c r="F51" s="69">
        <f>E51/D51*100</f>
        <v>58.951829082183203</v>
      </c>
      <c r="G51" s="70">
        <f t="shared" ref="G51:H51" si="17">G49+G44</f>
        <v>13136996.897425028</v>
      </c>
      <c r="H51" s="67">
        <f t="shared" si="17"/>
        <v>7298461.2167226225</v>
      </c>
      <c r="I51" s="36">
        <f>H51/G51*100</f>
        <v>55.556542135997525</v>
      </c>
      <c r="J51" s="68">
        <f t="shared" ref="J51:K51" si="18">J49+J44</f>
        <v>17909217.750727449</v>
      </c>
      <c r="K51" s="66">
        <f t="shared" si="18"/>
        <v>8644740.7113548629</v>
      </c>
      <c r="L51" s="69">
        <f>K51/J51*100</f>
        <v>48.269783927350623</v>
      </c>
      <c r="M51" s="70">
        <f t="shared" ref="M51:N51" si="19">M49+M44</f>
        <v>26099354.318599079</v>
      </c>
      <c r="N51" s="68">
        <f t="shared" si="19"/>
        <v>17745155.217243012</v>
      </c>
      <c r="O51" s="36">
        <f>N51/M51*100</f>
        <v>67.990782456243963</v>
      </c>
    </row>
    <row r="52" spans="2:15" x14ac:dyDescent="0.25">
      <c r="B52" s="1"/>
      <c r="C52" s="74"/>
      <c r="D52" s="75"/>
      <c r="E52" s="75"/>
      <c r="F52" s="76"/>
      <c r="G52" s="87"/>
      <c r="H52" s="87"/>
      <c r="I52" s="87"/>
      <c r="J52" s="87"/>
      <c r="K52" s="87"/>
      <c r="L52" s="87"/>
      <c r="O52" s="77" t="s">
        <v>58</v>
      </c>
    </row>
    <row r="63" spans="2:15" x14ac:dyDescent="0.25">
      <c r="K63" s="78" t="s">
        <v>59</v>
      </c>
    </row>
  </sheetData>
  <mergeCells count="18">
    <mergeCell ref="I2:O2"/>
    <mergeCell ref="B3:O3"/>
    <mergeCell ref="K4:O4"/>
    <mergeCell ref="B5:B6"/>
    <mergeCell ref="C5:C6"/>
    <mergeCell ref="D5:E5"/>
    <mergeCell ref="F5:F6"/>
    <mergeCell ref="G5:I5"/>
    <mergeCell ref="J5:L5"/>
    <mergeCell ref="M5:O5"/>
    <mergeCell ref="D50:O50"/>
    <mergeCell ref="G52:L52"/>
    <mergeCell ref="D7:O7"/>
    <mergeCell ref="D21:O21"/>
    <mergeCell ref="D34:O34"/>
    <mergeCell ref="D40:O40"/>
    <mergeCell ref="D43:O43"/>
    <mergeCell ref="D46:O46"/>
  </mergeCells>
  <pageMargins left="0.44" right="0.24" top="0.65" bottom="0.75" header="0.17" footer="0.26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2023-02-15T05:05:29Z</cp:lastPrinted>
  <dcterms:created xsi:type="dcterms:W3CDTF">2023-02-14T08:28:43Z</dcterms:created>
  <dcterms:modified xsi:type="dcterms:W3CDTF">2023-02-15T05:05:31Z</dcterms:modified>
</cp:coreProperties>
</file>