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080" yWindow="-120" windowWidth="19440" windowHeight="15000"/>
  </bookViews>
  <sheets>
    <sheet name="DEC 22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2" l="1"/>
  <c r="J25" i="2"/>
  <c r="J26" i="2"/>
  <c r="J27" i="2"/>
  <c r="J28" i="2"/>
  <c r="J29" i="2"/>
  <c r="J30" i="2"/>
  <c r="J31" i="2"/>
  <c r="J32" i="2"/>
  <c r="J33" i="2"/>
  <c r="J34" i="2"/>
  <c r="J35" i="2"/>
  <c r="J36" i="2"/>
  <c r="F37" i="2"/>
  <c r="D37" i="2"/>
  <c r="E37" i="2"/>
  <c r="E40" i="2" s="1"/>
  <c r="H37" i="2"/>
  <c r="D39" i="2"/>
  <c r="E39" i="2"/>
  <c r="F39" i="2"/>
  <c r="G39" i="2"/>
  <c r="H39" i="2"/>
  <c r="I39" i="2" s="1"/>
  <c r="J42" i="2"/>
  <c r="D42" i="2"/>
  <c r="E42" i="2"/>
  <c r="F42" i="2"/>
  <c r="G42" i="2"/>
  <c r="H42" i="2"/>
  <c r="I42" i="2"/>
  <c r="D45" i="2"/>
  <c r="E45" i="2"/>
  <c r="F45" i="2"/>
  <c r="G45" i="2"/>
  <c r="H45" i="2"/>
  <c r="I45" i="2"/>
  <c r="J45" i="2"/>
  <c r="D47" i="2"/>
  <c r="E47" i="2"/>
  <c r="F47" i="2"/>
  <c r="G47" i="2"/>
  <c r="H47" i="2"/>
  <c r="E43" i="2" l="1"/>
  <c r="E49" i="2" s="1"/>
  <c r="F40" i="2"/>
  <c r="F43" i="2" s="1"/>
  <c r="F49" i="2" s="1"/>
  <c r="D40" i="2"/>
  <c r="D43" i="2" s="1"/>
  <c r="D49" i="2" s="1"/>
  <c r="J37" i="2"/>
  <c r="H40" i="2"/>
  <c r="J39" i="2"/>
  <c r="G37" i="2"/>
  <c r="G40" i="2" l="1"/>
  <c r="G43" i="2" s="1"/>
  <c r="G49" i="2" s="1"/>
  <c r="I37" i="2"/>
  <c r="J40" i="2"/>
  <c r="H43" i="2"/>
  <c r="I40" i="2" l="1"/>
  <c r="J43" i="2"/>
  <c r="I43" i="2"/>
  <c r="H49" i="2"/>
  <c r="I49" i="2" l="1"/>
  <c r="J49" i="2"/>
</calcChain>
</file>

<file path=xl/sharedStrings.xml><?xml version="1.0" encoding="utf-8"?>
<sst xmlns="http://schemas.openxmlformats.org/spreadsheetml/2006/main" count="56" uniqueCount="56">
  <si>
    <t>Amt.in lacs</t>
  </si>
  <si>
    <t>BANK</t>
  </si>
  <si>
    <t>Advances made in the Distt by banks located outside the Distt</t>
  </si>
  <si>
    <t>G.TOTAL</t>
  </si>
  <si>
    <t>SLBC PUNJAB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</si>
  <si>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</si>
  <si>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</si>
  <si>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</si>
  <si>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</si>
  <si>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</si>
  <si>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</si>
  <si>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</si>
  <si>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</si>
  <si>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</si>
  <si>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</si>
  <si>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</si>
  <si>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</si>
  <si>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</si>
  <si>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</si>
  <si>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</si>
  <si>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DCB</t>
  </si>
  <si>
    <t>Federal Bank</t>
  </si>
  <si>
    <t>HDFC Bank</t>
  </si>
  <si>
    <t>IDBI Bank</t>
  </si>
  <si>
    <t>ICICI Bank</t>
  </si>
  <si>
    <t>Indusind Bank</t>
  </si>
  <si>
    <t>J&amp;K Bank</t>
  </si>
  <si>
    <t>Karnataka Bank</t>
  </si>
  <si>
    <t>Karur Vysya Bank</t>
  </si>
  <si>
    <t>Kotak Mahindra Bank</t>
  </si>
  <si>
    <t>Yes Bank</t>
  </si>
  <si>
    <t>Total Pvt. Sector Banks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</si>
  <si>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</si>
  <si>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</si>
  <si>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</si>
  <si>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</si>
  <si>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</si>
  <si>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Pb. State Coop. bank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</si>
  <si>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</si>
  <si>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</si>
  <si>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</si>
  <si>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</si>
  <si>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</si>
  <si>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</si>
  <si>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</si>
  <si>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</si>
  <si>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</si>
  <si>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</si>
  <si>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</si>
  <si>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DISTRICT NAME : JALANDHAR</t>
  </si>
  <si>
    <t>South Indian Bank</t>
  </si>
  <si>
    <t>.</t>
  </si>
  <si>
    <t>Bandhan Bank</t>
  </si>
  <si>
    <t>RBL Bank Ltd.</t>
  </si>
  <si>
    <t>CD RATIO OF BANKS AS ON 31.12.2022 (Net of NRE Deposit)</t>
  </si>
  <si>
    <t>Annexure - 9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</si>
</sst>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;[Red]0.00"/>
    <numFmt numFmtId="165" formatCode="0_ "/>
    <numFmt numFmtId="166" formatCode="0;[Red]0"/>
  </numFmts>
  <fonts count="15"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2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b/>
      <sz val="16"/>
      <color theme="1"/>
      <name val="Tahoma"/>
      <family val="2"/>
    </font>
    <font>
      <b/>
      <sz val="14"/>
      <name val="Tahoma"/>
      <family val="2"/>
    </font>
    <font>
      <b/>
      <sz val="12"/>
      <name val="Tahoma"/>
      <charset val="134"/>
    </font>
    <font>
      <sz val="12"/>
      <name val="Tahoma"/>
      <charset val="134"/>
    </font>
    <font>
      <sz val="12"/>
      <color theme="1"/>
      <name val="Tahoma"/>
      <charset val="134"/>
    </font>
    <font>
      <sz val="14"/>
      <color theme="1"/>
      <name val="Calibri"/>
      <charset val="134"/>
    </font>
    <font>
      <sz val="14"/>
      <color indexed="8"/>
      <name val="Calibri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90">
    <xf numFmtId="0" fontId="0" fillId="0" borderId="0" xfId="0"/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2" fillId="0" borderId="1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1" fillId="0" borderId="2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left" vertical="top" wrapText="1"/>
    </xf>
    <xf numFmtId="0" fontId="1" fillId="2" borderId="17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left" vertical="top"/>
    </xf>
    <xf numFmtId="1" fontId="2" fillId="0" borderId="14" xfId="0" applyNumberFormat="1" applyFont="1" applyBorder="1" applyAlignment="1">
      <alignment horizontal="left" vertical="top"/>
    </xf>
    <xf numFmtId="0" fontId="4" fillId="0" borderId="0" xfId="0" applyFont="1"/>
    <xf numFmtId="0" fontId="5" fillId="0" borderId="0" xfId="0" applyFo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/>
    <xf numFmtId="164" fontId="1" fillId="0" borderId="10" xfId="0" applyNumberFormat="1" applyFont="1" applyBorder="1" applyAlignment="1"/>
    <xf numFmtId="164" fontId="1" fillId="0" borderId="11" xfId="0" applyNumberFormat="1" applyFont="1" applyBorder="1" applyAlignment="1"/>
    <xf numFmtId="1" fontId="4" fillId="2" borderId="1" xfId="0" applyNumberFormat="1" applyFont="1" applyFill="1" applyBorder="1" applyAlignment="1" applyProtection="1">
      <alignment vertical="center"/>
      <protection locked="0"/>
    </xf>
    <xf numFmtId="1" fontId="4" fillId="0" borderId="1" xfId="0" applyNumberFormat="1" applyFont="1" applyBorder="1" applyAlignment="1" applyProtection="1">
      <alignment vertical="center"/>
      <protection locked="0"/>
    </xf>
    <xf numFmtId="0" fontId="4" fillId="2" borderId="0" xfId="0" applyFont="1" applyFill="1"/>
    <xf numFmtId="1" fontId="4" fillId="2" borderId="14" xfId="0" applyNumberFormat="1" applyFont="1" applyFill="1" applyBorder="1" applyAlignment="1" applyProtection="1">
      <alignment vertical="center"/>
      <protection locked="0"/>
    </xf>
    <xf numFmtId="164" fontId="1" fillId="0" borderId="19" xfId="0" applyNumberFormat="1" applyFont="1" applyBorder="1" applyAlignment="1"/>
    <xf numFmtId="2" fontId="1" fillId="0" borderId="11" xfId="0" applyNumberFormat="1" applyFont="1" applyBorder="1" applyAlignment="1"/>
    <xf numFmtId="2" fontId="4" fillId="2" borderId="1" xfId="0" applyNumberFormat="1" applyFont="1" applyFill="1" applyBorder="1" applyAlignment="1" applyProtection="1">
      <alignment vertical="center"/>
      <protection locked="0"/>
    </xf>
    <xf numFmtId="2" fontId="4" fillId="2" borderId="18" xfId="0" applyNumberFormat="1" applyFont="1" applyFill="1" applyBorder="1" applyAlignment="1" applyProtection="1">
      <alignment vertical="center"/>
      <protection locked="0"/>
    </xf>
    <xf numFmtId="2" fontId="4" fillId="2" borderId="14" xfId="0" applyNumberFormat="1" applyFont="1" applyFill="1" applyBorder="1" applyAlignment="1" applyProtection="1">
      <alignment vertical="center"/>
      <protection locked="0"/>
    </xf>
    <xf numFmtId="2" fontId="4" fillId="2" borderId="19" xfId="0" applyNumberFormat="1" applyFont="1" applyFill="1" applyBorder="1" applyAlignment="1" applyProtection="1">
      <alignment vertical="center"/>
      <protection locked="0"/>
    </xf>
    <xf numFmtId="2" fontId="4" fillId="2" borderId="2" xfId="0" applyNumberFormat="1" applyFont="1" applyFill="1" applyBorder="1" applyAlignment="1" applyProtection="1">
      <alignment vertical="center"/>
      <protection locked="0"/>
    </xf>
    <xf numFmtId="2" fontId="4" fillId="2" borderId="13" xfId="0" applyNumberFormat="1" applyFont="1" applyFill="1" applyBorder="1" applyAlignment="1" applyProtection="1">
      <alignment vertical="center"/>
      <protection locked="0"/>
    </xf>
    <xf numFmtId="1" fontId="1" fillId="0" borderId="10" xfId="0" applyNumberFormat="1" applyFont="1" applyBorder="1" applyAlignment="1"/>
    <xf numFmtId="1" fontId="1" fillId="2" borderId="10" xfId="0" applyNumberFormat="1" applyFont="1" applyFill="1" applyBorder="1" applyAlignment="1"/>
    <xf numFmtId="0" fontId="1" fillId="0" borderId="1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1" fontId="11" fillId="0" borderId="2" xfId="0" applyNumberFormat="1" applyFont="1" applyBorder="1" applyAlignment="1">
      <alignment horizontal="left" vertical="top"/>
    </xf>
    <xf numFmtId="0" fontId="11" fillId="0" borderId="2" xfId="0" applyFont="1" applyBorder="1" applyAlignment="1">
      <alignment horizontal="right"/>
    </xf>
    <xf numFmtId="1" fontId="11" fillId="0" borderId="2" xfId="0" applyNumberFormat="1" applyFont="1" applyBorder="1" applyAlignment="1" applyProtection="1">
      <alignment horizontal="right" vertical="center"/>
      <protection locked="0"/>
    </xf>
    <xf numFmtId="0" fontId="11" fillId="2" borderId="2" xfId="0" applyFont="1" applyFill="1" applyBorder="1" applyAlignment="1">
      <alignment horizontal="right"/>
    </xf>
    <xf numFmtId="165" fontId="11" fillId="0" borderId="1" xfId="0" applyNumberFormat="1" applyFont="1" applyBorder="1" applyAlignment="1">
      <alignment horizontal="right"/>
    </xf>
    <xf numFmtId="1" fontId="11" fillId="0" borderId="1" xfId="0" applyNumberFormat="1" applyFont="1" applyBorder="1" applyAlignment="1">
      <alignment horizontal="left" vertical="top"/>
    </xf>
    <xf numFmtId="0" fontId="11" fillId="0" borderId="1" xfId="0" applyFont="1" applyBorder="1" applyAlignment="1">
      <alignment horizontal="right"/>
    </xf>
    <xf numFmtId="0" fontId="11" fillId="2" borderId="1" xfId="0" applyFont="1" applyFill="1" applyBorder="1" applyAlignment="1">
      <alignment horizontal="right"/>
    </xf>
    <xf numFmtId="165" fontId="11" fillId="0" borderId="1" xfId="0" applyNumberFormat="1" applyFont="1" applyFill="1" applyBorder="1" applyAlignment="1">
      <alignment horizontal="right"/>
    </xf>
    <xf numFmtId="165" fontId="12" fillId="0" borderId="1" xfId="0" applyNumberFormat="1" applyFont="1" applyFill="1" applyBorder="1" applyAlignment="1" applyProtection="1">
      <alignment horizontal="right" vertical="center"/>
      <protection locked="0"/>
    </xf>
    <xf numFmtId="165" fontId="11" fillId="2" borderId="1" xfId="0" applyNumberFormat="1" applyFont="1" applyFill="1" applyBorder="1" applyAlignment="1">
      <alignment horizontal="right"/>
    </xf>
    <xf numFmtId="1" fontId="12" fillId="0" borderId="1" xfId="0" applyNumberFormat="1" applyFont="1" applyFill="1" applyBorder="1" applyAlignment="1" applyProtection="1">
      <alignment horizontal="right" vertical="center"/>
      <protection locked="0"/>
    </xf>
    <xf numFmtId="1" fontId="12" fillId="0" borderId="1" xfId="0" applyNumberFormat="1" applyFont="1" applyBorder="1" applyAlignment="1" applyProtection="1">
      <alignment horizontal="right" vertical="center"/>
      <protection locked="0"/>
    </xf>
    <xf numFmtId="165" fontId="11" fillId="0" borderId="1" xfId="0" applyNumberFormat="1" applyFont="1" applyBorder="1" applyAlignment="1">
      <alignment horizontal="right" vertical="center"/>
    </xf>
    <xf numFmtId="166" fontId="12" fillId="0" borderId="1" xfId="0" applyNumberFormat="1" applyFont="1" applyFill="1" applyBorder="1" applyAlignment="1" applyProtection="1">
      <alignment horizontal="right" vertical="center"/>
      <protection locked="0"/>
    </xf>
    <xf numFmtId="1" fontId="11" fillId="0" borderId="1" xfId="0" applyNumberFormat="1" applyFont="1" applyBorder="1" applyAlignment="1">
      <alignment horizontal="left" vertical="top" wrapText="1"/>
    </xf>
    <xf numFmtId="1" fontId="11" fillId="0" borderId="14" xfId="0" applyNumberFormat="1" applyFont="1" applyBorder="1" applyAlignment="1">
      <alignment horizontal="left" vertical="top"/>
    </xf>
    <xf numFmtId="165" fontId="11" fillId="0" borderId="14" xfId="0" applyNumberFormat="1" applyFont="1" applyFill="1" applyBorder="1" applyAlignment="1">
      <alignment horizontal="right"/>
    </xf>
    <xf numFmtId="165" fontId="12" fillId="0" borderId="14" xfId="0" applyNumberFormat="1" applyFont="1" applyFill="1" applyBorder="1" applyAlignment="1" applyProtection="1">
      <alignment horizontal="right" vertical="center"/>
      <protection locked="0"/>
    </xf>
    <xf numFmtId="166" fontId="12" fillId="0" borderId="14" xfId="0" applyNumberFormat="1" applyFont="1" applyFill="1" applyBorder="1" applyAlignment="1" applyProtection="1">
      <alignment horizontal="right" vertical="center"/>
      <protection locked="0"/>
    </xf>
    <xf numFmtId="1" fontId="11" fillId="0" borderId="1" xfId="0" applyNumberFormat="1" applyFont="1" applyFill="1" applyBorder="1" applyAlignment="1">
      <alignment horizontal="right"/>
    </xf>
    <xf numFmtId="1" fontId="13" fillId="0" borderId="1" xfId="0" applyNumberFormat="1" applyFont="1" applyFill="1" applyBorder="1" applyAlignment="1" applyProtection="1">
      <alignment horizontal="right" vertical="center"/>
      <protection locked="0"/>
    </xf>
    <xf numFmtId="1" fontId="11" fillId="2" borderId="1" xfId="0" applyNumberFormat="1" applyFont="1" applyFill="1" applyBorder="1" applyAlignment="1">
      <alignment horizontal="right"/>
    </xf>
    <xf numFmtId="1" fontId="11" fillId="0" borderId="1" xfId="0" applyNumberFormat="1" applyFont="1" applyBorder="1" applyAlignment="1">
      <alignment horizontal="right"/>
    </xf>
    <xf numFmtId="166" fontId="13" fillId="0" borderId="1" xfId="0" applyNumberFormat="1" applyFont="1" applyFill="1" applyBorder="1" applyAlignment="1" applyProtection="1">
      <alignment horizontal="right" vertical="center"/>
      <protection locked="0"/>
    </xf>
    <xf numFmtId="1" fontId="14" fillId="0" borderId="1" xfId="1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0"/>
  <sheetViews>
    <sheetView tabSelected="1" workbookViewId="0">
      <selection activeCell="L10" sqref="L10"/>
    </sheetView>
  </sheetViews>
  <sheetFormatPr defaultRowHeight="14.4"/>
  <cols>
    <col min="2" max="2" width="7.6640625" customWidth="1"/>
    <col min="3" max="3" width="35.6640625" customWidth="1"/>
    <col min="4" max="4" width="13" customWidth="1"/>
    <col min="5" max="5" width="15" customWidth="1"/>
    <col min="6" max="6" width="15.109375" customWidth="1"/>
    <col min="7" max="7" width="13.6640625" customWidth="1"/>
    <col min="8" max="8" width="13.33203125" customWidth="1"/>
    <col min="9" max="9" width="10.6640625" customWidth="1"/>
    <col min="10" max="10" width="13.44140625" customWidth="1"/>
  </cols>
  <sheetData>
    <row r="2" spans="2:10" ht="15" thickBot="1">
      <c r="I2" s="70" t="s">
        <v>55</v>
      </c>
      <c r="J2" s="70"/>
    </row>
    <row r="3" spans="2:10" ht="19.95" customHeight="1" thickBot="1">
      <c r="B3" s="71" t="s">
        <v>49</v>
      </c>
      <c r="C3" s="72"/>
      <c r="D3" s="72"/>
      <c r="E3" s="72"/>
      <c r="F3" s="72"/>
      <c r="G3" s="72"/>
      <c r="H3" s="72"/>
      <c r="I3" s="72"/>
      <c r="J3" s="73"/>
    </row>
    <row r="4" spans="2:10" ht="15.6" customHeight="1" thickBot="1">
      <c r="B4" s="77" t="s">
        <v>54</v>
      </c>
      <c r="C4" s="78"/>
      <c r="D4" s="78"/>
      <c r="E4" s="78"/>
      <c r="F4" s="78"/>
      <c r="G4" s="78"/>
      <c r="H4" s="78"/>
      <c r="I4" s="78"/>
      <c r="J4" s="79"/>
    </row>
    <row r="5" spans="2:10" ht="13.65" customHeight="1" thickBot="1">
      <c r="B5" s="74" t="s">
        <v>0</v>
      </c>
      <c r="C5" s="75"/>
      <c r="D5" s="75"/>
      <c r="E5" s="75"/>
      <c r="F5" s="75"/>
      <c r="G5" s="75"/>
      <c r="H5" s="75"/>
      <c r="I5" s="75"/>
      <c r="J5" s="76"/>
    </row>
    <row r="6" spans="2:10" s="18" customFormat="1" ht="39" customHeight="1">
      <c r="B6" s="80" t="s">
        <v>5</v>
      </c>
      <c r="C6" s="80" t="s">
        <v>1</v>
      </c>
      <c r="D6" s="82" t="s">
        <v>40</v>
      </c>
      <c r="E6" s="82" t="s">
        <v>41</v>
      </c>
      <c r="F6" s="88" t="s">
        <v>42</v>
      </c>
      <c r="G6" s="82" t="s">
        <v>43</v>
      </c>
      <c r="H6" s="82" t="s">
        <v>44</v>
      </c>
      <c r="I6" s="84" t="s">
        <v>45</v>
      </c>
      <c r="J6" s="86" t="s">
        <v>46</v>
      </c>
    </row>
    <row r="7" spans="2:10" s="18" customFormat="1" ht="30" customHeight="1" thickBot="1">
      <c r="B7" s="81"/>
      <c r="C7" s="81"/>
      <c r="D7" s="83"/>
      <c r="E7" s="83"/>
      <c r="F7" s="89"/>
      <c r="G7" s="83"/>
      <c r="H7" s="83"/>
      <c r="I7" s="85"/>
      <c r="J7" s="87"/>
    </row>
    <row r="8" spans="2:10" s="19" customFormat="1" ht="15.75" customHeight="1" thickBot="1">
      <c r="B8" s="20"/>
      <c r="C8" s="21"/>
      <c r="D8" s="39">
        <v>1</v>
      </c>
      <c r="E8" s="39">
        <v>2</v>
      </c>
      <c r="F8" s="40">
        <v>3</v>
      </c>
      <c r="G8" s="39">
        <v>4</v>
      </c>
      <c r="H8" s="39">
        <v>5</v>
      </c>
      <c r="I8" s="39">
        <v>6</v>
      </c>
      <c r="J8" s="41">
        <v>7</v>
      </c>
    </row>
    <row r="9" spans="2:10" s="18" customFormat="1" ht="18.899999999999999" customHeight="1">
      <c r="B9" s="2">
        <v>1</v>
      </c>
      <c r="C9" s="4" t="s">
        <v>6</v>
      </c>
      <c r="D9" s="25">
        <v>26</v>
      </c>
      <c r="E9" s="25">
        <v>198484</v>
      </c>
      <c r="F9" s="25">
        <v>23222</v>
      </c>
      <c r="G9" s="25">
        <v>175262</v>
      </c>
      <c r="H9" s="25">
        <v>77913</v>
      </c>
      <c r="I9" s="31">
        <v>44.455158562609128</v>
      </c>
      <c r="J9" s="32">
        <v>39.254045666149416</v>
      </c>
    </row>
    <row r="10" spans="2:10" s="18" customFormat="1" ht="18.899999999999999" customHeight="1">
      <c r="B10" s="2">
        <v>2</v>
      </c>
      <c r="C10" s="4" t="s">
        <v>7</v>
      </c>
      <c r="D10" s="25">
        <v>21</v>
      </c>
      <c r="E10" s="25">
        <v>262003</v>
      </c>
      <c r="F10" s="25">
        <v>30209</v>
      </c>
      <c r="G10" s="25">
        <v>231794</v>
      </c>
      <c r="H10" s="25">
        <v>66265</v>
      </c>
      <c r="I10" s="31">
        <v>28.587884069475482</v>
      </c>
      <c r="J10" s="32">
        <v>25.291695133261832</v>
      </c>
    </row>
    <row r="11" spans="2:10" s="18" customFormat="1" ht="18.899999999999999" customHeight="1">
      <c r="B11" s="2">
        <v>3</v>
      </c>
      <c r="C11" s="4" t="s">
        <v>8</v>
      </c>
      <c r="D11" s="25">
        <v>2</v>
      </c>
      <c r="E11" s="25">
        <v>10344</v>
      </c>
      <c r="F11" s="25">
        <v>1193</v>
      </c>
      <c r="G11" s="25">
        <v>9151</v>
      </c>
      <c r="H11" s="25">
        <v>5158</v>
      </c>
      <c r="I11" s="31">
        <v>56.365424543765705</v>
      </c>
      <c r="J11" s="32">
        <v>49.864655839133796</v>
      </c>
    </row>
    <row r="12" spans="2:10" s="18" customFormat="1" ht="18.899999999999999" customHeight="1">
      <c r="B12" s="2">
        <v>4</v>
      </c>
      <c r="C12" s="4" t="s">
        <v>9</v>
      </c>
      <c r="D12" s="25">
        <v>50</v>
      </c>
      <c r="E12" s="25">
        <v>572459</v>
      </c>
      <c r="F12" s="25">
        <v>67260</v>
      </c>
      <c r="G12" s="25">
        <v>505199</v>
      </c>
      <c r="H12" s="25">
        <v>177927</v>
      </c>
      <c r="I12" s="31">
        <v>35.219190853505253</v>
      </c>
      <c r="J12" s="32">
        <v>31.08117786601311</v>
      </c>
    </row>
    <row r="13" spans="2:10" s="18" customFormat="1" ht="18.899999999999999" customHeight="1">
      <c r="B13" s="2">
        <v>5</v>
      </c>
      <c r="C13" s="4" t="s">
        <v>10</v>
      </c>
      <c r="D13" s="26">
        <v>18</v>
      </c>
      <c r="E13" s="25">
        <v>98245</v>
      </c>
      <c r="F13" s="25">
        <v>11576</v>
      </c>
      <c r="G13" s="25">
        <v>86669</v>
      </c>
      <c r="H13" s="25">
        <v>36958</v>
      </c>
      <c r="I13" s="31">
        <v>42.642698081205502</v>
      </c>
      <c r="J13" s="32">
        <v>37.618199399460529</v>
      </c>
    </row>
    <row r="14" spans="2:10" s="27" customFormat="1" ht="18.899999999999999" customHeight="1">
      <c r="B14" s="15">
        <v>6</v>
      </c>
      <c r="C14" s="16" t="s">
        <v>11</v>
      </c>
      <c r="D14" s="25">
        <v>24</v>
      </c>
      <c r="E14" s="25">
        <v>94732</v>
      </c>
      <c r="F14" s="25">
        <v>10923</v>
      </c>
      <c r="G14" s="25">
        <v>83809</v>
      </c>
      <c r="H14" s="25">
        <v>52385</v>
      </c>
      <c r="I14" s="31">
        <v>62.50522020308081</v>
      </c>
      <c r="J14" s="32">
        <v>55.298104125321956</v>
      </c>
    </row>
    <row r="15" spans="2:10" s="18" customFormat="1" ht="18.899999999999999" customHeight="1">
      <c r="B15" s="2">
        <v>7</v>
      </c>
      <c r="C15" s="4" t="s">
        <v>12</v>
      </c>
      <c r="D15" s="25">
        <v>15</v>
      </c>
      <c r="E15" s="25">
        <v>124861</v>
      </c>
      <c r="F15" s="25">
        <v>14396</v>
      </c>
      <c r="G15" s="25">
        <v>110465</v>
      </c>
      <c r="H15" s="25">
        <v>18567</v>
      </c>
      <c r="I15" s="31">
        <v>16.808038745303939</v>
      </c>
      <c r="J15" s="32">
        <v>14.870135590776945</v>
      </c>
    </row>
    <row r="16" spans="2:10" s="18" customFormat="1" ht="18.899999999999999" customHeight="1">
      <c r="B16" s="2">
        <v>8</v>
      </c>
      <c r="C16" s="4" t="s">
        <v>13</v>
      </c>
      <c r="D16" s="25">
        <v>50</v>
      </c>
      <c r="E16" s="25">
        <v>400812</v>
      </c>
      <c r="F16" s="25">
        <v>46214</v>
      </c>
      <c r="G16" s="25">
        <v>354598</v>
      </c>
      <c r="H16" s="25">
        <v>90028</v>
      </c>
      <c r="I16" s="31">
        <v>25.388750077552608</v>
      </c>
      <c r="J16" s="32">
        <v>22.46140335119707</v>
      </c>
    </row>
    <row r="17" spans="2:10" s="18" customFormat="1" ht="18.899999999999999" customHeight="1">
      <c r="B17" s="2">
        <v>9</v>
      </c>
      <c r="C17" s="4" t="s">
        <v>14</v>
      </c>
      <c r="D17" s="25">
        <v>104</v>
      </c>
      <c r="E17" s="25">
        <v>1865226</v>
      </c>
      <c r="F17" s="25">
        <v>215245</v>
      </c>
      <c r="G17" s="25">
        <v>1649981</v>
      </c>
      <c r="H17" s="25">
        <v>365081</v>
      </c>
      <c r="I17" s="31">
        <v>22.126376000693341</v>
      </c>
      <c r="J17" s="32">
        <v>19.573016889106203</v>
      </c>
    </row>
    <row r="18" spans="2:10" s="18" customFormat="1" ht="18.899999999999999" customHeight="1">
      <c r="B18" s="2">
        <v>10</v>
      </c>
      <c r="C18" s="4" t="s">
        <v>15</v>
      </c>
      <c r="D18" s="25">
        <v>100</v>
      </c>
      <c r="E18" s="25">
        <v>1645329</v>
      </c>
      <c r="F18" s="25">
        <v>189115</v>
      </c>
      <c r="G18" s="25">
        <v>1456214</v>
      </c>
      <c r="H18" s="25">
        <v>276990</v>
      </c>
      <c r="I18" s="31">
        <v>19.021242756902488</v>
      </c>
      <c r="J18" s="32">
        <v>16.834930886163193</v>
      </c>
    </row>
    <row r="19" spans="2:10" s="18" customFormat="1" ht="18.899999999999999" customHeight="1">
      <c r="B19" s="2">
        <v>11</v>
      </c>
      <c r="C19" s="4" t="s">
        <v>16</v>
      </c>
      <c r="D19" s="25">
        <v>37</v>
      </c>
      <c r="E19" s="25">
        <v>232063</v>
      </c>
      <c r="F19" s="25">
        <v>26849</v>
      </c>
      <c r="G19" s="25">
        <v>205798</v>
      </c>
      <c r="H19" s="25">
        <v>59005</v>
      </c>
      <c r="I19" s="31">
        <v>28.67131847734186</v>
      </c>
      <c r="J19" s="32">
        <v>25.426285103614102</v>
      </c>
    </row>
    <row r="20" spans="2:10" s="18" customFormat="1" ht="18.899999999999999" customHeight="1" thickBot="1">
      <c r="B20" s="9">
        <v>12</v>
      </c>
      <c r="C20" s="17" t="s">
        <v>17</v>
      </c>
      <c r="D20" s="28">
        <v>41</v>
      </c>
      <c r="E20" s="28">
        <v>476889</v>
      </c>
      <c r="F20" s="28">
        <v>132993</v>
      </c>
      <c r="G20" s="28">
        <v>343896</v>
      </c>
      <c r="H20" s="28">
        <v>137521</v>
      </c>
      <c r="I20" s="33">
        <v>39.989124619070878</v>
      </c>
      <c r="J20" s="34">
        <v>28.837108845035218</v>
      </c>
    </row>
    <row r="21" spans="2:10" s="18" customFormat="1" ht="18.899999999999999" customHeight="1" thickBot="1">
      <c r="B21" s="10"/>
      <c r="C21" s="7" t="s">
        <v>18</v>
      </c>
      <c r="D21" s="37">
        <v>488</v>
      </c>
      <c r="E21" s="37">
        <v>5981447</v>
      </c>
      <c r="F21" s="37">
        <v>769195</v>
      </c>
      <c r="G21" s="37">
        <v>5212836</v>
      </c>
      <c r="H21" s="37">
        <v>1363798</v>
      </c>
      <c r="I21" s="23">
        <v>26.162303974266599</v>
      </c>
      <c r="J21" s="24">
        <v>22.800469518496108</v>
      </c>
    </row>
    <row r="22" spans="2:10" s="18" customFormat="1" ht="18.899999999999999" customHeight="1">
      <c r="B22" s="42">
        <v>13</v>
      </c>
      <c r="C22" s="43" t="s">
        <v>19</v>
      </c>
      <c r="D22" s="44">
        <v>32</v>
      </c>
      <c r="E22" s="45">
        <v>214333</v>
      </c>
      <c r="F22" s="46">
        <v>24813</v>
      </c>
      <c r="G22" s="47">
        <v>189520</v>
      </c>
      <c r="H22" s="45">
        <v>151761</v>
      </c>
      <c r="I22" s="35">
        <v>80.076509075559301</v>
      </c>
      <c r="J22" s="36">
        <v>70.806175437286839</v>
      </c>
    </row>
    <row r="23" spans="2:10" s="18" customFormat="1" ht="18.899999999999999" customHeight="1">
      <c r="B23" s="42">
        <v>14</v>
      </c>
      <c r="C23" s="48" t="s">
        <v>52</v>
      </c>
      <c r="D23" s="49">
        <v>1</v>
      </c>
      <c r="E23" s="49">
        <v>10836</v>
      </c>
      <c r="F23" s="50">
        <v>1249</v>
      </c>
      <c r="G23" s="47">
        <v>9587</v>
      </c>
      <c r="H23" s="49">
        <v>8698</v>
      </c>
      <c r="I23" s="31">
        <v>90.727026181287158</v>
      </c>
      <c r="J23" s="32">
        <v>80.269472129937242</v>
      </c>
    </row>
    <row r="24" spans="2:10" s="18" customFormat="1" ht="18.899999999999999" customHeight="1">
      <c r="B24" s="42">
        <v>15</v>
      </c>
      <c r="C24" s="48" t="s">
        <v>20</v>
      </c>
      <c r="D24" s="49">
        <v>1</v>
      </c>
      <c r="E24" s="49">
        <v>1672</v>
      </c>
      <c r="F24" s="50">
        <v>212</v>
      </c>
      <c r="G24" s="47">
        <v>1460</v>
      </c>
      <c r="H24" s="49">
        <v>2137</v>
      </c>
      <c r="I24" s="31">
        <v>146.36986301369862</v>
      </c>
      <c r="J24" s="32">
        <f t="shared" ref="J24:J36" si="0">H24*100/E24</f>
        <v>127.81100478468899</v>
      </c>
    </row>
    <row r="25" spans="2:10" s="18" customFormat="1" ht="18.899999999999999" customHeight="1">
      <c r="B25" s="42">
        <v>16</v>
      </c>
      <c r="C25" s="48" t="s">
        <v>21</v>
      </c>
      <c r="D25" s="51">
        <v>2</v>
      </c>
      <c r="E25" s="52">
        <v>10836</v>
      </c>
      <c r="F25" s="53">
        <v>2965</v>
      </c>
      <c r="G25" s="51">
        <v>7871</v>
      </c>
      <c r="H25" s="54">
        <v>10225</v>
      </c>
      <c r="I25" s="31">
        <v>129.90725447846526</v>
      </c>
      <c r="J25" s="32">
        <f t="shared" si="0"/>
        <v>94.361387966039132</v>
      </c>
    </row>
    <row r="26" spans="2:10" s="18" customFormat="1" ht="18.899999999999999" customHeight="1">
      <c r="B26" s="42">
        <v>17</v>
      </c>
      <c r="C26" s="48" t="s">
        <v>22</v>
      </c>
      <c r="D26" s="49">
        <v>48</v>
      </c>
      <c r="E26" s="49">
        <v>629078</v>
      </c>
      <c r="F26" s="50">
        <v>72533</v>
      </c>
      <c r="G26" s="47">
        <v>556545</v>
      </c>
      <c r="H26" s="49">
        <v>379246</v>
      </c>
      <c r="I26" s="31">
        <v>68.142917463996625</v>
      </c>
      <c r="J26" s="32">
        <f t="shared" si="0"/>
        <v>60.286005868906557</v>
      </c>
    </row>
    <row r="27" spans="2:10" s="18" customFormat="1" ht="18.899999999999999" customHeight="1">
      <c r="B27" s="42">
        <v>18</v>
      </c>
      <c r="C27" s="48" t="s">
        <v>23</v>
      </c>
      <c r="D27" s="49">
        <v>7</v>
      </c>
      <c r="E27" s="49">
        <v>56729</v>
      </c>
      <c r="F27" s="50">
        <v>6541</v>
      </c>
      <c r="G27" s="47">
        <v>50188</v>
      </c>
      <c r="H27" s="49">
        <v>14566</v>
      </c>
      <c r="I27" s="31">
        <v>29.022873993783374</v>
      </c>
      <c r="J27" s="32">
        <f t="shared" si="0"/>
        <v>25.676461774401101</v>
      </c>
    </row>
    <row r="28" spans="2:10" s="18" customFormat="1" ht="18" customHeight="1">
      <c r="B28" s="42">
        <v>19</v>
      </c>
      <c r="C28" s="48" t="s">
        <v>24</v>
      </c>
      <c r="D28" s="55">
        <v>26</v>
      </c>
      <c r="E28" s="56">
        <v>276680</v>
      </c>
      <c r="F28" s="50">
        <v>30121</v>
      </c>
      <c r="G28" s="47">
        <v>246559</v>
      </c>
      <c r="H28" s="55">
        <v>167754</v>
      </c>
      <c r="I28" s="31">
        <v>68.03807607915347</v>
      </c>
      <c r="J28" s="32">
        <f t="shared" si="0"/>
        <v>60.631053925112042</v>
      </c>
    </row>
    <row r="29" spans="2:10" s="18" customFormat="1" ht="18.899999999999999" customHeight="1">
      <c r="B29" s="42">
        <v>20</v>
      </c>
      <c r="C29" s="48" t="s">
        <v>25</v>
      </c>
      <c r="D29" s="63">
        <v>15</v>
      </c>
      <c r="E29" s="64">
        <v>47450</v>
      </c>
      <c r="F29" s="65">
        <v>5471</v>
      </c>
      <c r="G29" s="66">
        <v>41979</v>
      </c>
      <c r="H29" s="67">
        <v>22584</v>
      </c>
      <c r="I29" s="31">
        <v>53.798327735296219</v>
      </c>
      <c r="J29" s="32">
        <f t="shared" si="0"/>
        <v>47.595363540569018</v>
      </c>
    </row>
    <row r="30" spans="2:10" s="18" customFormat="1" ht="18.899999999999999" customHeight="1">
      <c r="B30" s="42">
        <v>21</v>
      </c>
      <c r="C30" s="58" t="s">
        <v>26</v>
      </c>
      <c r="D30" s="66">
        <v>1</v>
      </c>
      <c r="E30" s="64">
        <v>6678</v>
      </c>
      <c r="F30" s="65">
        <v>770</v>
      </c>
      <c r="G30" s="66">
        <v>5908</v>
      </c>
      <c r="H30" s="64">
        <v>11</v>
      </c>
      <c r="I30" s="31">
        <v>0.18618821936357483</v>
      </c>
      <c r="J30" s="32">
        <f t="shared" si="0"/>
        <v>0.16471997604073077</v>
      </c>
    </row>
    <row r="31" spans="2:10" s="18" customFormat="1" ht="18.899999999999999" customHeight="1">
      <c r="B31" s="42">
        <v>22</v>
      </c>
      <c r="C31" s="48" t="s">
        <v>27</v>
      </c>
      <c r="D31" s="55">
        <v>1</v>
      </c>
      <c r="E31" s="64">
        <v>7003</v>
      </c>
      <c r="F31" s="65">
        <v>807</v>
      </c>
      <c r="G31" s="66">
        <v>6196</v>
      </c>
      <c r="H31" s="64">
        <v>1273</v>
      </c>
      <c r="I31" s="31">
        <v>20.545513234344739</v>
      </c>
      <c r="J31" s="32">
        <f t="shared" si="0"/>
        <v>18.177923746965586</v>
      </c>
    </row>
    <row r="32" spans="2:10" s="18" customFormat="1" ht="18.899999999999999" customHeight="1">
      <c r="B32" s="42">
        <v>23</v>
      </c>
      <c r="C32" s="48" t="s">
        <v>28</v>
      </c>
      <c r="D32" s="63">
        <v>1</v>
      </c>
      <c r="E32" s="68">
        <v>4149</v>
      </c>
      <c r="F32" s="65">
        <v>478</v>
      </c>
      <c r="G32" s="66">
        <v>3671</v>
      </c>
      <c r="H32" s="66">
        <v>2243</v>
      </c>
      <c r="I32" s="31">
        <v>61.100517570144376</v>
      </c>
      <c r="J32" s="32">
        <f t="shared" si="0"/>
        <v>54.06121957098096</v>
      </c>
    </row>
    <row r="33" spans="2:10" s="18" customFormat="1" ht="18.899999999999999" customHeight="1">
      <c r="B33" s="42">
        <v>24</v>
      </c>
      <c r="C33" s="48" t="s">
        <v>29</v>
      </c>
      <c r="D33" s="51">
        <v>12</v>
      </c>
      <c r="E33" s="52">
        <v>78520</v>
      </c>
      <c r="F33" s="53">
        <v>9053</v>
      </c>
      <c r="G33" s="51">
        <v>69467</v>
      </c>
      <c r="H33" s="57">
        <v>50690</v>
      </c>
      <c r="I33" s="31">
        <v>72.969899376682463</v>
      </c>
      <c r="J33" s="32">
        <f t="shared" si="0"/>
        <v>64.556800815078958</v>
      </c>
    </row>
    <row r="34" spans="2:10" s="18" customFormat="1" ht="18.899999999999999" customHeight="1">
      <c r="B34" s="42">
        <v>25</v>
      </c>
      <c r="C34" s="48" t="s">
        <v>53</v>
      </c>
      <c r="D34" s="51">
        <v>1</v>
      </c>
      <c r="E34" s="52">
        <v>1584</v>
      </c>
      <c r="F34" s="51">
        <v>234</v>
      </c>
      <c r="G34" s="51">
        <v>1350</v>
      </c>
      <c r="H34" s="57">
        <v>1971</v>
      </c>
      <c r="I34" s="31">
        <v>146</v>
      </c>
      <c r="J34" s="32">
        <f t="shared" si="0"/>
        <v>124.43181818181819</v>
      </c>
    </row>
    <row r="35" spans="2:10" s="18" customFormat="1" ht="18.899999999999999" customHeight="1">
      <c r="B35" s="42">
        <v>26</v>
      </c>
      <c r="C35" s="48" t="s">
        <v>50</v>
      </c>
      <c r="D35" s="51">
        <v>1</v>
      </c>
      <c r="E35" s="52">
        <v>8781</v>
      </c>
      <c r="F35" s="51">
        <v>529</v>
      </c>
      <c r="G35" s="51">
        <v>8252</v>
      </c>
      <c r="H35" s="57">
        <v>43</v>
      </c>
      <c r="I35" s="31">
        <v>0.52108579738245275</v>
      </c>
      <c r="J35" s="32">
        <f t="shared" si="0"/>
        <v>0.4896936567589113</v>
      </c>
    </row>
    <row r="36" spans="2:10" s="18" customFormat="1" ht="18.899999999999999" customHeight="1" thickBot="1">
      <c r="B36" s="42">
        <v>27</v>
      </c>
      <c r="C36" s="59" t="s">
        <v>30</v>
      </c>
      <c r="D36" s="60">
        <v>13</v>
      </c>
      <c r="E36" s="61">
        <v>68398</v>
      </c>
      <c r="F36" s="60">
        <v>7886</v>
      </c>
      <c r="G36" s="60">
        <v>60512</v>
      </c>
      <c r="H36" s="62">
        <v>25409</v>
      </c>
      <c r="I36" s="31">
        <v>41.990018508725541</v>
      </c>
      <c r="J36" s="32">
        <f t="shared" si="0"/>
        <v>37.148747039387118</v>
      </c>
    </row>
    <row r="37" spans="2:10" s="18" customFormat="1" ht="18.899999999999999" customHeight="1" thickBot="1">
      <c r="B37" s="10"/>
      <c r="C37" s="7" t="s">
        <v>31</v>
      </c>
      <c r="D37" s="37">
        <f>SUM(D22:D36)</f>
        <v>162</v>
      </c>
      <c r="E37" s="37">
        <f>SUM(E22:E36)</f>
        <v>1422727</v>
      </c>
      <c r="F37" s="37">
        <f>SUM(F22:F36)</f>
        <v>163662</v>
      </c>
      <c r="G37" s="37">
        <f>SUM(G22:G36)</f>
        <v>1259065</v>
      </c>
      <c r="H37" s="37">
        <f>SUM(H22:H36)</f>
        <v>838611</v>
      </c>
      <c r="I37" s="23">
        <f>H37*100/G37</f>
        <v>66.605854344295167</v>
      </c>
      <c r="J37" s="24">
        <f>H37*100/E37</f>
        <v>58.943915452507753</v>
      </c>
    </row>
    <row r="38" spans="2:10" s="18" customFormat="1" ht="18.899999999999999" customHeight="1" thickBot="1">
      <c r="B38" s="1">
        <v>28</v>
      </c>
      <c r="C38" s="6" t="s">
        <v>48</v>
      </c>
      <c r="D38" s="25">
        <v>55</v>
      </c>
      <c r="E38" s="25">
        <v>345882</v>
      </c>
      <c r="F38" s="25">
        <v>36879</v>
      </c>
      <c r="G38" s="25">
        <v>282970</v>
      </c>
      <c r="H38" s="25">
        <v>202349</v>
      </c>
      <c r="I38" s="31">
        <v>71.508993886277707</v>
      </c>
      <c r="J38" s="32">
        <v>58.502321601008433</v>
      </c>
    </row>
    <row r="39" spans="2:10" s="18" customFormat="1" ht="18.899999999999999" customHeight="1" thickBot="1">
      <c r="B39" s="13"/>
      <c r="C39" s="11" t="s">
        <v>32</v>
      </c>
      <c r="D39" s="37">
        <f>SUM(D38:D38)</f>
        <v>55</v>
      </c>
      <c r="E39" s="37">
        <f>SUM(E38:E38)</f>
        <v>345882</v>
      </c>
      <c r="F39" s="37">
        <f>SUM(F38:F38)</f>
        <v>36879</v>
      </c>
      <c r="G39" s="37">
        <f>SUM(G38:G38)</f>
        <v>282970</v>
      </c>
      <c r="H39" s="37">
        <f>SUM(H38:H38)</f>
        <v>202349</v>
      </c>
      <c r="I39" s="23">
        <f>H39*100/G39</f>
        <v>71.508993886277693</v>
      </c>
      <c r="J39" s="29">
        <f>H39*100/E39</f>
        <v>58.50232160100844</v>
      </c>
    </row>
    <row r="40" spans="2:10" s="18" customFormat="1" ht="18.899999999999999" customHeight="1" thickBot="1">
      <c r="B40" s="13"/>
      <c r="C40" s="11" t="s">
        <v>33</v>
      </c>
      <c r="D40" s="37">
        <f>SUM(D37+D39)</f>
        <v>217</v>
      </c>
      <c r="E40" s="37">
        <f>SUM(E37+E39)</f>
        <v>1768609</v>
      </c>
      <c r="F40" s="37">
        <f>SUM(F37+F39)</f>
        <v>200541</v>
      </c>
      <c r="G40" s="37">
        <f>SUM(G37+G39)</f>
        <v>1542035</v>
      </c>
      <c r="H40" s="37">
        <f>SUM(H37+H39)</f>
        <v>1040960</v>
      </c>
      <c r="I40" s="23">
        <f>H40*100/G40</f>
        <v>67.505601364430774</v>
      </c>
      <c r="J40" s="29">
        <f>H40*100/E40</f>
        <v>58.857554156967424</v>
      </c>
    </row>
    <row r="41" spans="2:10" s="18" customFormat="1" ht="18.899999999999999" customHeight="1" thickBot="1">
      <c r="B41" s="12">
        <v>29</v>
      </c>
      <c r="C41" s="8" t="s">
        <v>34</v>
      </c>
      <c r="D41" s="25">
        <v>23</v>
      </c>
      <c r="E41" s="25">
        <v>49630</v>
      </c>
      <c r="F41" s="25">
        <v>4529</v>
      </c>
      <c r="G41" s="25">
        <v>45101</v>
      </c>
      <c r="H41" s="25">
        <v>27267</v>
      </c>
      <c r="I41" s="31">
        <v>60.457639520188025</v>
      </c>
      <c r="J41" s="32">
        <v>54.94056014507354</v>
      </c>
    </row>
    <row r="42" spans="2:10" s="18" customFormat="1" ht="18.899999999999999" customHeight="1" thickBot="1">
      <c r="B42" s="13"/>
      <c r="C42" s="11" t="s">
        <v>35</v>
      </c>
      <c r="D42" s="37">
        <f>SUM(D41)</f>
        <v>23</v>
      </c>
      <c r="E42" s="37">
        <f t="shared" ref="E42:J42" si="1">SUM(E41)</f>
        <v>49630</v>
      </c>
      <c r="F42" s="37">
        <f t="shared" si="1"/>
        <v>4529</v>
      </c>
      <c r="G42" s="37">
        <f t="shared" si="1"/>
        <v>45101</v>
      </c>
      <c r="H42" s="37">
        <f t="shared" si="1"/>
        <v>27267</v>
      </c>
      <c r="I42" s="23">
        <f t="shared" si="1"/>
        <v>60.457639520188025</v>
      </c>
      <c r="J42" s="23">
        <f t="shared" si="1"/>
        <v>54.94056014507354</v>
      </c>
    </row>
    <row r="43" spans="2:10" s="18" customFormat="1" ht="18.899999999999999" customHeight="1" thickBot="1">
      <c r="B43" s="13"/>
      <c r="C43" s="11" t="s">
        <v>36</v>
      </c>
      <c r="D43" s="37">
        <f>SUM(D21+D40+D42)</f>
        <v>728</v>
      </c>
      <c r="E43" s="37">
        <f>SUM(E21+E40+E42)</f>
        <v>7799686</v>
      </c>
      <c r="F43" s="37">
        <f>SUM(F21+F40+F42)</f>
        <v>974265</v>
      </c>
      <c r="G43" s="37">
        <f>SUM(G21+G40+G42)</f>
        <v>6799972</v>
      </c>
      <c r="H43" s="37">
        <f>SUM(H21+H40+H42)</f>
        <v>2432025</v>
      </c>
      <c r="I43" s="23">
        <f>H43*100/G43</f>
        <v>35.765220797967991</v>
      </c>
      <c r="J43" s="23">
        <f>H43*100/E43</f>
        <v>31.181062929969233</v>
      </c>
    </row>
    <row r="44" spans="2:10" s="18" customFormat="1" ht="18.899999999999999" customHeight="1" thickBot="1">
      <c r="B44" s="12">
        <v>30</v>
      </c>
      <c r="C44" s="8" t="s">
        <v>37</v>
      </c>
      <c r="D44" s="25">
        <v>71</v>
      </c>
      <c r="E44" s="25">
        <v>195963</v>
      </c>
      <c r="F44" s="25">
        <v>22267</v>
      </c>
      <c r="G44" s="25">
        <v>173696</v>
      </c>
      <c r="H44" s="25">
        <v>45752</v>
      </c>
      <c r="I44" s="31">
        <v>26.340272660280029</v>
      </c>
      <c r="J44" s="32">
        <v>23.347264534631535</v>
      </c>
    </row>
    <row r="45" spans="2:10" s="18" customFormat="1" ht="18.899999999999999" customHeight="1" thickBot="1">
      <c r="B45" s="13"/>
      <c r="C45" s="11" t="s">
        <v>38</v>
      </c>
      <c r="D45" s="37">
        <f>SUM(D44)</f>
        <v>71</v>
      </c>
      <c r="E45" s="37">
        <f t="shared" ref="E45:H45" si="2">SUM(E44)</f>
        <v>195963</v>
      </c>
      <c r="F45" s="37">
        <f t="shared" si="2"/>
        <v>22267</v>
      </c>
      <c r="G45" s="37">
        <f t="shared" si="2"/>
        <v>173696</v>
      </c>
      <c r="H45" s="37">
        <f t="shared" si="2"/>
        <v>45752</v>
      </c>
      <c r="I45" s="22">
        <f t="shared" ref="I45" si="3">SUM(I44)</f>
        <v>26.340272660280029</v>
      </c>
      <c r="J45" s="30">
        <f t="shared" ref="J45" si="4">SUM(J44)</f>
        <v>23.347264534631535</v>
      </c>
    </row>
    <row r="46" spans="2:10" s="18" customFormat="1" ht="18.899999999999999" customHeight="1" thickBot="1">
      <c r="B46" s="1">
        <v>31</v>
      </c>
      <c r="C46" s="5" t="s">
        <v>47</v>
      </c>
      <c r="D46" s="25">
        <v>6</v>
      </c>
      <c r="E46" s="25">
        <v>0</v>
      </c>
      <c r="F46" s="25">
        <v>0</v>
      </c>
      <c r="G46" s="25">
        <v>0</v>
      </c>
      <c r="H46" s="25">
        <v>15297</v>
      </c>
      <c r="I46" s="31">
        <v>0</v>
      </c>
      <c r="J46" s="31">
        <v>0</v>
      </c>
    </row>
    <row r="47" spans="2:10" s="18" customFormat="1" ht="18.899999999999999" customHeight="1" thickBot="1">
      <c r="B47" s="13"/>
      <c r="C47" s="11" t="s">
        <v>39</v>
      </c>
      <c r="D47" s="37">
        <f>SUM(D46:D46)</f>
        <v>6</v>
      </c>
      <c r="E47" s="37">
        <f>SUM(E46:E46)</f>
        <v>0</v>
      </c>
      <c r="F47" s="37">
        <f>SUM(F46:F46)</f>
        <v>0</v>
      </c>
      <c r="G47" s="37">
        <f>SUM(G46:G46)</f>
        <v>0</v>
      </c>
      <c r="H47" s="37">
        <f>SUM(H46:H46)</f>
        <v>15297</v>
      </c>
      <c r="I47" s="23">
        <v>0</v>
      </c>
      <c r="J47" s="24">
        <v>0</v>
      </c>
    </row>
    <row r="48" spans="2:10" s="18" customFormat="1" ht="40.950000000000003" customHeight="1" thickBot="1">
      <c r="B48" s="13"/>
      <c r="C48" s="14" t="s">
        <v>2</v>
      </c>
      <c r="D48" s="37"/>
      <c r="E48" s="37"/>
      <c r="F48" s="38"/>
      <c r="G48" s="37"/>
      <c r="H48" s="37"/>
      <c r="I48" s="23"/>
      <c r="J48" s="24"/>
    </row>
    <row r="49" spans="2:10" s="18" customFormat="1" ht="18.899999999999999" customHeight="1" thickBot="1">
      <c r="B49" s="3"/>
      <c r="C49" s="7" t="s">
        <v>3</v>
      </c>
      <c r="D49" s="37">
        <f>SUM(D45+D47+D43)</f>
        <v>805</v>
      </c>
      <c r="E49" s="37">
        <f>SUM(E43+E45+E47)</f>
        <v>7995649</v>
      </c>
      <c r="F49" s="37">
        <f>SUM(F43+F45+F47)</f>
        <v>996532</v>
      </c>
      <c r="G49" s="37">
        <f>SUM(G43+G45+G47)</f>
        <v>6973668</v>
      </c>
      <c r="H49" s="37">
        <f>SUM(H43+H45+H47+H48)</f>
        <v>2493074</v>
      </c>
      <c r="I49" s="23">
        <f>H49*100/G49</f>
        <v>35.749823478834955</v>
      </c>
      <c r="J49" s="24">
        <f>H49*100/E49</f>
        <v>31.180383230929721</v>
      </c>
    </row>
    <row r="50" spans="2:10">
      <c r="B50" t="s">
        <v>51</v>
      </c>
      <c r="I50" s="69" t="s">
        <v>4</v>
      </c>
      <c r="J50" s="69"/>
    </row>
  </sheetData>
  <mergeCells count="14">
    <mergeCell ref="I50:J50"/>
    <mergeCell ref="I2:J2"/>
    <mergeCell ref="B3:J3"/>
    <mergeCell ref="B5:J5"/>
    <mergeCell ref="B4:J4"/>
    <mergeCell ref="B6:B7"/>
    <mergeCell ref="D6:D7"/>
    <mergeCell ref="I6:I7"/>
    <mergeCell ref="J6:J7"/>
    <mergeCell ref="C6:C7"/>
    <mergeCell ref="E6:E7"/>
    <mergeCell ref="F6:F7"/>
    <mergeCell ref="G6:G7"/>
    <mergeCell ref="H6:H7"/>
  </mergeCells>
  <pageMargins left="0" right="0.25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2023-02-15T05:06:04Z</dcterms:modified>
</cp:coreProperties>
</file>