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DEC 22" sheetId="2" r:id="rId1"/>
  </sheets>
  <definedNames>
    <definedName name="_xlnm.Print_Area" localSheetId="0">'DEC 22'!$A$1:$I$47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F21" i="2" l="1"/>
  <c r="D43" i="2" l="1"/>
  <c r="E43" i="2"/>
  <c r="F43" i="2"/>
  <c r="G43" i="2"/>
  <c r="C43" i="2"/>
  <c r="I43" i="2" l="1"/>
  <c r="H43" i="2"/>
  <c r="D40" i="2"/>
  <c r="E40" i="2"/>
  <c r="G40" i="2"/>
  <c r="C40" i="2"/>
  <c r="F40" i="2" l="1"/>
  <c r="H40" i="2" s="1"/>
  <c r="G37" i="2" l="1"/>
  <c r="E37" i="2"/>
  <c r="D37" i="2"/>
  <c r="C37" i="2"/>
  <c r="G31" i="2"/>
  <c r="E31" i="2"/>
  <c r="D31" i="2"/>
  <c r="C31" i="2"/>
  <c r="G21" i="2"/>
  <c r="E21" i="2"/>
  <c r="D21" i="2"/>
  <c r="C21" i="2"/>
  <c r="E35" i="2" l="1"/>
  <c r="G35" i="2"/>
  <c r="D35" i="2"/>
  <c r="D38" i="2" s="1"/>
  <c r="C35" i="2"/>
  <c r="I40" i="2"/>
  <c r="H34" i="2"/>
  <c r="I37" i="2"/>
  <c r="H21" i="2"/>
  <c r="F37" i="2"/>
  <c r="H37" i="2" s="1"/>
  <c r="I34" i="2"/>
  <c r="I31" i="2"/>
  <c r="F31" i="2"/>
  <c r="H31" i="2" s="1"/>
  <c r="I21" i="2"/>
  <c r="G38" i="2" l="1"/>
  <c r="G45" i="2" s="1"/>
  <c r="E38" i="2"/>
  <c r="E45" i="2" s="1"/>
  <c r="C38" i="2"/>
  <c r="C45" i="2" s="1"/>
  <c r="I35" i="2"/>
  <c r="F35" i="2"/>
  <c r="F38" i="2" s="1"/>
  <c r="D45" i="2"/>
  <c r="I45" i="2" l="1"/>
  <c r="I38" i="2"/>
  <c r="H35" i="2"/>
  <c r="F45" i="2" l="1"/>
  <c r="H45" i="2" s="1"/>
  <c r="H38" i="2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<sst xmlns="http://schemas.openxmlformats.org/spreadsheetml/2006/main" count="51" uniqueCount="51">
  <si>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</si>
  <si>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</si>
  <si>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</si>
  <si>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</si>
  <si>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</si>
  <si>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</si>
  <si>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</si>
  <si>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</si>
  <si>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</si>
  <si>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</si>
  <si>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</si>
  <si>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</si>
  <si>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</si>
  <si>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</si>
  <si>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</si>
  <si>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</si>
  <si>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</si>
  <si>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</si>
  <si>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</si>
  <si>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</si>
  <si>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</si>
  <si>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</si>
  <si>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</si>
  <si>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</si>
  <si>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</si>
  <si>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</si>
  <si>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</si>
  <si>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</si>
  <si>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</si>
  <si>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</si>
  <si>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</si>
  <si>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</si>
  <si>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</si>
  <si>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</si>
  <si>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</si>
  <si>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</si>
  <si>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</si>
  <si>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</si>
  <si>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</si>
  <si>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</si>
  <si>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</si>
  <si>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</si>
  <si>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</si>
  <si>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</si>
  <si>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SBS NAGAR</t>
  </si>
  <si>
    <t>SLBC PUNJAB</t>
  </si>
  <si>
    <t>Punjab State Co-op Bank</t>
  </si>
  <si>
    <t>SIDBI/CUCB</t>
  </si>
  <si>
    <t>AU Small Finance Bank</t>
  </si>
  <si>
    <t>CD RATIO OF BANKS AS ON 31.12.2022 (Net of NRE Deposit)</t>
  </si>
  <si>
    <t>Annexure-9.2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</si>
</sst>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" fontId="7" fillId="0" borderId="2" xfId="0" applyNumberFormat="1" applyFont="1" applyBorder="1" applyAlignment="1">
      <alignment horizontal="left" vertical="top"/>
    </xf>
    <xf numFmtId="1" fontId="7" fillId="0" borderId="19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right"/>
    </xf>
    <xf numFmtId="2" fontId="5" fillId="2" borderId="17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horizontal="left" vertical="top"/>
    </xf>
    <xf numFmtId="1" fontId="3" fillId="0" borderId="10" xfId="0" applyNumberFormat="1" applyFont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7" fillId="0" borderId="14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7"/>
  <sheetViews>
    <sheetView tabSelected="1" zoomScaleNormal="100" workbookViewId="0">
      <selection activeCell="L9" sqref="L9"/>
    </sheetView>
  </sheetViews>
  <sheetFormatPr defaultRowHeight="14.4" x14ac:dyDescent="0.3"/>
  <cols>
    <col min="1" max="1" width="9.554687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</cols>
  <sheetData>
    <row r="2" spans="1:9" ht="15" thickBot="1" x14ac:dyDescent="0.35">
      <c r="H2" s="40" t="s">
        <v>50</v>
      </c>
      <c r="I2" s="40"/>
    </row>
    <row r="3" spans="1:9" ht="22.8" thickBot="1" x14ac:dyDescent="0.4">
      <c r="A3" s="41" t="s">
        <v>44</v>
      </c>
      <c r="B3" s="42"/>
      <c r="C3" s="42"/>
      <c r="D3" s="42"/>
      <c r="E3" s="42"/>
      <c r="F3" s="42"/>
      <c r="G3" s="42"/>
      <c r="H3" s="42"/>
      <c r="I3" s="43"/>
    </row>
    <row r="4" spans="1:9" s="8" customFormat="1" ht="14.25" customHeight="1" thickBot="1" x14ac:dyDescent="0.35">
      <c r="A4" s="47" t="s">
        <v>49</v>
      </c>
      <c r="B4" s="48"/>
      <c r="C4" s="48"/>
      <c r="D4" s="48"/>
      <c r="E4" s="48"/>
      <c r="F4" s="48"/>
      <c r="G4" s="48"/>
      <c r="H4" s="48"/>
      <c r="I4" s="49"/>
    </row>
    <row r="5" spans="1:9" s="8" customFormat="1" ht="13.65" customHeight="1" thickBot="1" x14ac:dyDescent="0.35">
      <c r="A5" s="44" t="s">
        <v>0</v>
      </c>
      <c r="B5" s="45"/>
      <c r="C5" s="45"/>
      <c r="D5" s="45"/>
      <c r="E5" s="45"/>
      <c r="F5" s="45"/>
      <c r="G5" s="45"/>
      <c r="H5" s="45"/>
      <c r="I5" s="46"/>
    </row>
    <row r="6" spans="1:9" s="8" customFormat="1" ht="39" customHeight="1" x14ac:dyDescent="0.3">
      <c r="A6" s="50" t="s">
        <v>4</v>
      </c>
      <c r="B6" s="50" t="s">
        <v>1</v>
      </c>
      <c r="C6" s="52" t="s">
        <v>35</v>
      </c>
      <c r="D6" s="52" t="s">
        <v>36</v>
      </c>
      <c r="E6" s="58" t="s">
        <v>37</v>
      </c>
      <c r="F6" s="52" t="s">
        <v>38</v>
      </c>
      <c r="G6" s="52" t="s">
        <v>39</v>
      </c>
      <c r="H6" s="54" t="s">
        <v>40</v>
      </c>
      <c r="I6" s="56" t="s">
        <v>41</v>
      </c>
    </row>
    <row r="7" spans="1:9" s="8" customFormat="1" ht="30" customHeight="1" thickBot="1" x14ac:dyDescent="0.35">
      <c r="A7" s="51"/>
      <c r="B7" s="51"/>
      <c r="C7" s="53"/>
      <c r="D7" s="53"/>
      <c r="E7" s="59"/>
      <c r="F7" s="53"/>
      <c r="G7" s="53"/>
      <c r="H7" s="55"/>
      <c r="I7" s="57"/>
    </row>
    <row r="8" spans="1:9" s="8" customFormat="1" ht="15.75" customHeight="1" thickBot="1" x14ac:dyDescent="0.35">
      <c r="A8" s="6"/>
      <c r="B8" s="7"/>
      <c r="C8" s="9">
        <v>1</v>
      </c>
      <c r="D8" s="9">
        <v>2</v>
      </c>
      <c r="E8" s="10">
        <v>3</v>
      </c>
      <c r="F8" s="9">
        <v>4</v>
      </c>
      <c r="G8" s="9">
        <v>5</v>
      </c>
      <c r="H8" s="9">
        <v>6</v>
      </c>
      <c r="I8" s="11">
        <v>7</v>
      </c>
    </row>
    <row r="9" spans="1:9" s="8" customFormat="1" ht="18.899999999999999" customHeight="1" x14ac:dyDescent="0.3">
      <c r="A9" s="2">
        <v>1</v>
      </c>
      <c r="B9" s="12" t="s">
        <v>5</v>
      </c>
      <c r="C9" s="24">
        <v>4</v>
      </c>
      <c r="D9" s="24">
        <v>52876</v>
      </c>
      <c r="E9" s="24">
        <v>22708</v>
      </c>
      <c r="F9" s="24">
        <v>30168</v>
      </c>
      <c r="G9" s="24">
        <v>6662</v>
      </c>
      <c r="H9" s="20">
        <v>22.083001856271544</v>
      </c>
      <c r="I9" s="21">
        <v>12.599288902337545</v>
      </c>
    </row>
    <row r="10" spans="1:9" s="8" customFormat="1" ht="18.899999999999999" customHeight="1" x14ac:dyDescent="0.3">
      <c r="A10" s="2">
        <v>2</v>
      </c>
      <c r="B10" s="12" t="s">
        <v>6</v>
      </c>
      <c r="C10" s="24">
        <v>4</v>
      </c>
      <c r="D10" s="24">
        <v>34426</v>
      </c>
      <c r="E10" s="24">
        <v>9875</v>
      </c>
      <c r="F10" s="24">
        <v>24551</v>
      </c>
      <c r="G10" s="24">
        <v>8760</v>
      </c>
      <c r="H10" s="20">
        <v>35.680827664860907</v>
      </c>
      <c r="I10" s="21">
        <v>25.445883924940453</v>
      </c>
    </row>
    <row r="11" spans="1:9" s="8" customFormat="1" ht="18.899999999999999" customHeight="1" x14ac:dyDescent="0.3">
      <c r="A11" s="2">
        <v>3</v>
      </c>
      <c r="B11" s="12" t="s">
        <v>7</v>
      </c>
      <c r="C11" s="24">
        <v>1</v>
      </c>
      <c r="D11" s="24">
        <v>3626</v>
      </c>
      <c r="E11" s="24">
        <v>57</v>
      </c>
      <c r="F11" s="24">
        <v>3569</v>
      </c>
      <c r="G11" s="24">
        <v>1800</v>
      </c>
      <c r="H11" s="20">
        <v>50.434295320818158</v>
      </c>
      <c r="I11" s="21">
        <v>49.64147821290679</v>
      </c>
    </row>
    <row r="12" spans="1:9" s="8" customFormat="1" ht="18.899999999999999" customHeight="1" x14ac:dyDescent="0.3">
      <c r="A12" s="2">
        <v>4</v>
      </c>
      <c r="B12" s="12" t="s">
        <v>8</v>
      </c>
      <c r="C12" s="24">
        <v>11</v>
      </c>
      <c r="D12" s="24">
        <v>70585</v>
      </c>
      <c r="E12" s="24">
        <v>11552</v>
      </c>
      <c r="F12" s="24">
        <v>59033</v>
      </c>
      <c r="G12" s="24">
        <v>21499</v>
      </c>
      <c r="H12" s="20">
        <v>36.418613317974689</v>
      </c>
      <c r="I12" s="21">
        <v>30.458312672664164</v>
      </c>
    </row>
    <row r="13" spans="1:9" s="8" customFormat="1" ht="18.899999999999999" customHeight="1" x14ac:dyDescent="0.3">
      <c r="A13" s="2">
        <v>5</v>
      </c>
      <c r="B13" s="12" t="s">
        <v>9</v>
      </c>
      <c r="C13" s="24">
        <v>4</v>
      </c>
      <c r="D13" s="24">
        <v>40122</v>
      </c>
      <c r="E13" s="24">
        <v>2215</v>
      </c>
      <c r="F13" s="24">
        <v>37907</v>
      </c>
      <c r="G13" s="24">
        <v>8317</v>
      </c>
      <c r="H13" s="20">
        <v>21.940538686786081</v>
      </c>
      <c r="I13" s="21">
        <v>20.729275709087283</v>
      </c>
    </row>
    <row r="14" spans="1:9" s="8" customFormat="1" ht="18.899999999999999" customHeight="1" x14ac:dyDescent="0.3">
      <c r="A14" s="2">
        <v>6</v>
      </c>
      <c r="B14" s="12" t="s">
        <v>10</v>
      </c>
      <c r="C14" s="24">
        <v>5</v>
      </c>
      <c r="D14" s="24">
        <v>47919</v>
      </c>
      <c r="E14" s="24">
        <v>9311</v>
      </c>
      <c r="F14" s="24">
        <v>38608</v>
      </c>
      <c r="G14" s="24">
        <v>5568</v>
      </c>
      <c r="H14" s="20">
        <v>14.421881475341898</v>
      </c>
      <c r="I14" s="21">
        <v>11.619608088649596</v>
      </c>
    </row>
    <row r="15" spans="1:9" s="8" customFormat="1" ht="18.899999999999999" customHeight="1" x14ac:dyDescent="0.3">
      <c r="A15" s="2">
        <v>7</v>
      </c>
      <c r="B15" s="12" t="s">
        <v>11</v>
      </c>
      <c r="C15" s="24">
        <v>5</v>
      </c>
      <c r="D15" s="24">
        <v>22718</v>
      </c>
      <c r="E15" s="24">
        <v>1210</v>
      </c>
      <c r="F15" s="24">
        <v>21508</v>
      </c>
      <c r="G15" s="24">
        <v>2431</v>
      </c>
      <c r="H15" s="20">
        <v>11.302771061930445</v>
      </c>
      <c r="I15" s="21">
        <v>10.700765912492297</v>
      </c>
    </row>
    <row r="16" spans="1:9" s="8" customFormat="1" ht="18.899999999999999" customHeight="1" x14ac:dyDescent="0.3">
      <c r="A16" s="2">
        <v>8</v>
      </c>
      <c r="B16" s="12" t="s">
        <v>12</v>
      </c>
      <c r="C16" s="24">
        <v>21</v>
      </c>
      <c r="D16" s="24">
        <v>108946</v>
      </c>
      <c r="E16" s="24">
        <v>16240</v>
      </c>
      <c r="F16" s="24">
        <v>92706</v>
      </c>
      <c r="G16" s="24">
        <v>29147</v>
      </c>
      <c r="H16" s="20">
        <v>31.440251979375663</v>
      </c>
      <c r="I16" s="21">
        <v>26.753621059974666</v>
      </c>
    </row>
    <row r="17" spans="1:9" s="8" customFormat="1" ht="18.899999999999999" customHeight="1" x14ac:dyDescent="0.3">
      <c r="A17" s="2">
        <v>9</v>
      </c>
      <c r="B17" s="12" t="s">
        <v>13</v>
      </c>
      <c r="C17" s="24">
        <v>28</v>
      </c>
      <c r="D17" s="24">
        <v>390331</v>
      </c>
      <c r="E17" s="24">
        <v>95380</v>
      </c>
      <c r="F17" s="24">
        <v>294951</v>
      </c>
      <c r="G17" s="24">
        <v>65206</v>
      </c>
      <c r="H17" s="20">
        <v>22.107400890317372</v>
      </c>
      <c r="I17" s="21">
        <v>16.705309083828855</v>
      </c>
    </row>
    <row r="18" spans="1:9" s="8" customFormat="1" ht="18.899999999999999" customHeight="1" x14ac:dyDescent="0.3">
      <c r="A18" s="2">
        <v>10</v>
      </c>
      <c r="B18" s="12" t="s">
        <v>14</v>
      </c>
      <c r="C18" s="24">
        <v>18</v>
      </c>
      <c r="D18" s="24">
        <v>355755</v>
      </c>
      <c r="E18" s="24">
        <v>117032</v>
      </c>
      <c r="F18" s="24">
        <v>238723</v>
      </c>
      <c r="G18" s="24">
        <v>42989</v>
      </c>
      <c r="H18" s="20">
        <v>18.007900369884762</v>
      </c>
      <c r="I18" s="21">
        <v>12.083877949712582</v>
      </c>
    </row>
    <row r="19" spans="1:9" s="8" customFormat="1" ht="18.899999999999999" customHeight="1" x14ac:dyDescent="0.3">
      <c r="A19" s="2">
        <v>11</v>
      </c>
      <c r="B19" s="12" t="s">
        <v>15</v>
      </c>
      <c r="C19" s="24">
        <v>3</v>
      </c>
      <c r="D19" s="24">
        <v>14088</v>
      </c>
      <c r="E19" s="24">
        <v>2039</v>
      </c>
      <c r="F19" s="24">
        <v>12049</v>
      </c>
      <c r="G19" s="24">
        <v>1906</v>
      </c>
      <c r="H19" s="20">
        <v>15.818740144410325</v>
      </c>
      <c r="I19" s="21">
        <v>13.52924474730267</v>
      </c>
    </row>
    <row r="20" spans="1:9" s="8" customFormat="1" ht="18.899999999999999" customHeight="1" thickBot="1" x14ac:dyDescent="0.35">
      <c r="A20" s="2">
        <v>12</v>
      </c>
      <c r="B20" s="12" t="s">
        <v>16</v>
      </c>
      <c r="C20" s="24">
        <v>8</v>
      </c>
      <c r="D20" s="24">
        <v>57496</v>
      </c>
      <c r="E20" s="24">
        <v>16995</v>
      </c>
      <c r="F20" s="24">
        <v>40501</v>
      </c>
      <c r="G20" s="24">
        <v>10416</v>
      </c>
      <c r="H20" s="20">
        <v>25.717883509049159</v>
      </c>
      <c r="I20" s="21">
        <v>18.11604285515514</v>
      </c>
    </row>
    <row r="21" spans="1:9" s="8" customFormat="1" ht="18.899999999999999" customHeight="1" thickBot="1" x14ac:dyDescent="0.35">
      <c r="A21" s="3"/>
      <c r="B21" s="13" t="s">
        <v>17</v>
      </c>
      <c r="C21" s="27">
        <f>SUM(C9:C20)</f>
        <v>112</v>
      </c>
      <c r="D21" s="27">
        <f>SUM(D9:D20)</f>
        <v>1198888</v>
      </c>
      <c r="E21" s="27">
        <f>SUM(E9:E20)</f>
        <v>304614</v>
      </c>
      <c r="F21" s="27">
        <f>SUM(F9:F20)</f>
        <v>894274</v>
      </c>
      <c r="G21" s="27">
        <f>SUM(G9:G20)</f>
        <v>204701</v>
      </c>
      <c r="H21" s="22">
        <f t="shared" ref="H21:H38" si="0">G21/F21*100</f>
        <v>22.890188018437303</v>
      </c>
      <c r="I21" s="23">
        <f t="shared" ref="I21:I40" si="1">G21/D21*100</f>
        <v>17.074238794616345</v>
      </c>
    </row>
    <row r="22" spans="1:9" s="8" customFormat="1" ht="18.899999999999999" customHeight="1" x14ac:dyDescent="0.3">
      <c r="A22" s="1">
        <v>13</v>
      </c>
      <c r="B22" s="14" t="s">
        <v>18</v>
      </c>
      <c r="C22" s="24">
        <v>6</v>
      </c>
      <c r="D22" s="24">
        <v>3300</v>
      </c>
      <c r="E22" s="24">
        <v>410</v>
      </c>
      <c r="F22" s="24">
        <v>2890</v>
      </c>
      <c r="G22" s="24">
        <v>1236</v>
      </c>
      <c r="H22" s="20">
        <v>42.768166089965398</v>
      </c>
      <c r="I22" s="21">
        <v>37.454545454545453</v>
      </c>
    </row>
    <row r="23" spans="1:9" s="8" customFormat="1" ht="18.899999999999999" customHeight="1" x14ac:dyDescent="0.3">
      <c r="A23" s="1">
        <v>14</v>
      </c>
      <c r="B23" s="12" t="s">
        <v>19</v>
      </c>
      <c r="C23" s="24">
        <v>1</v>
      </c>
      <c r="D23" s="24">
        <v>15516</v>
      </c>
      <c r="E23" s="24">
        <v>1032</v>
      </c>
      <c r="F23" s="24">
        <v>14484</v>
      </c>
      <c r="G23" s="24">
        <v>2371</v>
      </c>
      <c r="H23" s="20">
        <v>16.36978735156034</v>
      </c>
      <c r="I23" s="21">
        <v>15.281000257798402</v>
      </c>
    </row>
    <row r="24" spans="1:9" s="8" customFormat="1" ht="18.899999999999999" customHeight="1" x14ac:dyDescent="0.3">
      <c r="A24" s="1">
        <v>15</v>
      </c>
      <c r="B24" s="12" t="s">
        <v>20</v>
      </c>
      <c r="C24" s="24">
        <v>1</v>
      </c>
      <c r="D24" s="24">
        <v>4372</v>
      </c>
      <c r="E24" s="24">
        <v>1219</v>
      </c>
      <c r="F24" s="24">
        <v>3153</v>
      </c>
      <c r="G24" s="24">
        <v>1908</v>
      </c>
      <c r="H24" s="20">
        <v>60.51379638439581</v>
      </c>
      <c r="I24" s="21">
        <v>43.641354071363224</v>
      </c>
    </row>
    <row r="25" spans="1:9" s="8" customFormat="1" ht="18.899999999999999" customHeight="1" x14ac:dyDescent="0.3">
      <c r="A25" s="1">
        <v>16</v>
      </c>
      <c r="B25" s="12" t="s">
        <v>21</v>
      </c>
      <c r="C25" s="24">
        <v>18</v>
      </c>
      <c r="D25" s="24">
        <v>124738</v>
      </c>
      <c r="E25" s="24">
        <v>8349</v>
      </c>
      <c r="F25" s="24">
        <v>116389</v>
      </c>
      <c r="G25" s="24">
        <v>44697</v>
      </c>
      <c r="H25" s="20">
        <v>38.4031136963115</v>
      </c>
      <c r="I25" s="21">
        <v>35.832705350414464</v>
      </c>
    </row>
    <row r="26" spans="1:9" s="8" customFormat="1" ht="18.899999999999999" customHeight="1" x14ac:dyDescent="0.3">
      <c r="A26" s="1">
        <v>17</v>
      </c>
      <c r="B26" s="12" t="s">
        <v>22</v>
      </c>
      <c r="C26" s="24">
        <v>2</v>
      </c>
      <c r="D26" s="24">
        <v>12100</v>
      </c>
      <c r="E26" s="24">
        <v>165</v>
      </c>
      <c r="F26" s="24">
        <v>11935</v>
      </c>
      <c r="G26" s="24">
        <v>2635</v>
      </c>
      <c r="H26" s="20">
        <v>22.077922077922079</v>
      </c>
      <c r="I26" s="21">
        <v>21.776859504132233</v>
      </c>
    </row>
    <row r="27" spans="1:9" s="8" customFormat="1" ht="18.899999999999999" customHeight="1" x14ac:dyDescent="0.3">
      <c r="A27" s="1">
        <v>18</v>
      </c>
      <c r="B27" s="12" t="s">
        <v>23</v>
      </c>
      <c r="C27" s="24">
        <v>3</v>
      </c>
      <c r="D27" s="24">
        <v>25732</v>
      </c>
      <c r="E27" s="24">
        <v>260</v>
      </c>
      <c r="F27" s="24">
        <v>25472</v>
      </c>
      <c r="G27" s="24">
        <v>13459</v>
      </c>
      <c r="H27" s="20">
        <v>52.8384108040201</v>
      </c>
      <c r="I27" s="21">
        <v>52.304523550443029</v>
      </c>
    </row>
    <row r="28" spans="1:9" s="8" customFormat="1" ht="18.899999999999999" customHeight="1" x14ac:dyDescent="0.3">
      <c r="A28" s="1">
        <v>19</v>
      </c>
      <c r="B28" s="12" t="s">
        <v>24</v>
      </c>
      <c r="C28" s="24">
        <v>6</v>
      </c>
      <c r="D28" s="24">
        <v>21373</v>
      </c>
      <c r="E28" s="24">
        <v>1816</v>
      </c>
      <c r="F28" s="24">
        <v>19557</v>
      </c>
      <c r="G28" s="24">
        <v>6963</v>
      </c>
      <c r="H28" s="20">
        <v>35.603620187145268</v>
      </c>
      <c r="I28" s="21">
        <v>32.578486875965005</v>
      </c>
    </row>
    <row r="29" spans="1:9" s="8" customFormat="1" ht="18.899999999999999" customHeight="1" x14ac:dyDescent="0.3">
      <c r="A29" s="1">
        <v>20</v>
      </c>
      <c r="B29" s="12" t="s">
        <v>25</v>
      </c>
      <c r="C29" s="24">
        <v>1</v>
      </c>
      <c r="D29" s="24">
        <v>21250</v>
      </c>
      <c r="E29" s="24">
        <v>4928</v>
      </c>
      <c r="F29" s="24">
        <v>16322</v>
      </c>
      <c r="G29" s="24">
        <v>2571</v>
      </c>
      <c r="H29" s="20">
        <v>15.751746109545399</v>
      </c>
      <c r="I29" s="21">
        <v>12.098823529411765</v>
      </c>
    </row>
    <row r="30" spans="1:9" s="8" customFormat="1" ht="18.899999999999999" customHeight="1" thickBot="1" x14ac:dyDescent="0.35">
      <c r="A30" s="1">
        <v>21</v>
      </c>
      <c r="B30" s="15" t="s">
        <v>26</v>
      </c>
      <c r="C30" s="24">
        <v>2</v>
      </c>
      <c r="D30" s="24">
        <v>10138</v>
      </c>
      <c r="E30" s="24">
        <v>1403</v>
      </c>
      <c r="F30" s="24">
        <v>8735</v>
      </c>
      <c r="G30" s="24">
        <v>1882</v>
      </c>
      <c r="H30" s="20">
        <v>21.545506582713223</v>
      </c>
      <c r="I30" s="21">
        <v>18.563819293746302</v>
      </c>
    </row>
    <row r="31" spans="1:9" s="8" customFormat="1" ht="18.899999999999999" customHeight="1" thickBot="1" x14ac:dyDescent="0.35">
      <c r="A31" s="5"/>
      <c r="B31" s="17" t="s">
        <v>27</v>
      </c>
      <c r="C31" s="27">
        <f>SUM(C22:C30)</f>
        <v>40</v>
      </c>
      <c r="D31" s="27">
        <f>SUM(D22:D30)</f>
        <v>238519</v>
      </c>
      <c r="E31" s="27">
        <f>SUM(E22:E30)</f>
        <v>19582</v>
      </c>
      <c r="F31" s="27">
        <f t="shared" ref="F31:F37" si="2">D31-E31</f>
        <v>218937</v>
      </c>
      <c r="G31" s="27">
        <f>SUM(G22:G30)</f>
        <v>77722</v>
      </c>
      <c r="H31" s="22">
        <f t="shared" si="0"/>
        <v>35.499709962226575</v>
      </c>
      <c r="I31" s="23">
        <f t="shared" si="1"/>
        <v>32.585244781338176</v>
      </c>
    </row>
    <row r="32" spans="1:9" s="8" customFormat="1" ht="18.899999999999999" customHeight="1" x14ac:dyDescent="0.3">
      <c r="A32" s="29">
        <v>24</v>
      </c>
      <c r="B32" s="18" t="s">
        <v>48</v>
      </c>
      <c r="C32" s="30">
        <v>1</v>
      </c>
      <c r="D32" s="30">
        <v>21096</v>
      </c>
      <c r="E32" s="30">
        <v>258</v>
      </c>
      <c r="F32" s="30">
        <v>20838</v>
      </c>
      <c r="G32" s="30">
        <v>6644</v>
      </c>
      <c r="H32" s="20">
        <v>31.884057971014492</v>
      </c>
      <c r="I32" s="21">
        <v>31.49412210845658</v>
      </c>
    </row>
    <row r="33" spans="1:9" s="8" customFormat="1" ht="18.899999999999999" customHeight="1" thickBot="1" x14ac:dyDescent="0.35">
      <c r="A33" s="1">
        <v>25</v>
      </c>
      <c r="B33" s="16" t="s">
        <v>43</v>
      </c>
      <c r="C33" s="24">
        <v>8</v>
      </c>
      <c r="D33" s="24">
        <v>12384</v>
      </c>
      <c r="E33" s="24">
        <v>1329</v>
      </c>
      <c r="F33" s="24">
        <v>11055</v>
      </c>
      <c r="G33" s="24">
        <v>15293</v>
      </c>
      <c r="H33" s="20">
        <v>138.33559475350521</v>
      </c>
      <c r="I33" s="21">
        <v>123.48998708010336</v>
      </c>
    </row>
    <row r="34" spans="1:9" s="8" customFormat="1" ht="18.899999999999999" customHeight="1" thickBot="1" x14ac:dyDescent="0.35">
      <c r="A34" s="5"/>
      <c r="B34" s="17" t="s">
        <v>28</v>
      </c>
      <c r="C34" s="27">
        <f>C32+C33</f>
        <v>9</v>
      </c>
      <c r="D34" s="27">
        <f t="shared" ref="D34:G34" si="3">D32+D33</f>
        <v>33480</v>
      </c>
      <c r="E34" s="27">
        <f t="shared" si="3"/>
        <v>1587</v>
      </c>
      <c r="F34" s="27">
        <f t="shared" si="3"/>
        <v>31893</v>
      </c>
      <c r="G34" s="27">
        <f t="shared" si="3"/>
        <v>21937</v>
      </c>
      <c r="H34" s="22">
        <f t="shared" si="0"/>
        <v>68.783118552660454</v>
      </c>
      <c r="I34" s="23">
        <f t="shared" si="1"/>
        <v>65.522700119474308</v>
      </c>
    </row>
    <row r="35" spans="1:9" s="8" customFormat="1" ht="18.899999999999999" customHeight="1" thickBot="1" x14ac:dyDescent="0.35">
      <c r="A35" s="5"/>
      <c r="B35" s="17" t="s">
        <v>29</v>
      </c>
      <c r="C35" s="27">
        <f>SUM(C31,C34)</f>
        <v>49</v>
      </c>
      <c r="D35" s="27">
        <f>SUM(D31,D34)</f>
        <v>271999</v>
      </c>
      <c r="E35" s="27">
        <f>SUM(E31,E34)</f>
        <v>21169</v>
      </c>
      <c r="F35" s="27">
        <f t="shared" si="2"/>
        <v>250830</v>
      </c>
      <c r="G35" s="27">
        <f>SUM(G31,G34)</f>
        <v>99659</v>
      </c>
      <c r="H35" s="22">
        <f t="shared" si="0"/>
        <v>39.731690786588523</v>
      </c>
      <c r="I35" s="23">
        <f t="shared" si="1"/>
        <v>36.63947293923875</v>
      </c>
    </row>
    <row r="36" spans="1:9" s="8" customFormat="1" ht="18.899999999999999" customHeight="1" thickBot="1" x14ac:dyDescent="0.35">
      <c r="A36" s="4">
        <v>26</v>
      </c>
      <c r="B36" s="18" t="s">
        <v>30</v>
      </c>
      <c r="C36" s="24">
        <v>8</v>
      </c>
      <c r="D36" s="24">
        <v>15546</v>
      </c>
      <c r="E36" s="24">
        <v>631</v>
      </c>
      <c r="F36" s="24">
        <v>14915</v>
      </c>
      <c r="G36" s="24">
        <v>13042</v>
      </c>
      <c r="H36" s="20">
        <v>87.442172309755279</v>
      </c>
      <c r="I36" s="21">
        <v>83.892962820018013</v>
      </c>
    </row>
    <row r="37" spans="1:9" s="8" customFormat="1" ht="18.899999999999999" customHeight="1" thickBot="1" x14ac:dyDescent="0.35">
      <c r="A37" s="5"/>
      <c r="B37" s="17" t="s">
        <v>31</v>
      </c>
      <c r="C37" s="27">
        <f>SUM(C36:C36)</f>
        <v>8</v>
      </c>
      <c r="D37" s="27">
        <f t="shared" ref="D37:E37" si="4">SUM(D36:D36)</f>
        <v>15546</v>
      </c>
      <c r="E37" s="27">
        <f t="shared" si="4"/>
        <v>631</v>
      </c>
      <c r="F37" s="27">
        <f t="shared" si="2"/>
        <v>14915</v>
      </c>
      <c r="G37" s="27">
        <f>SUM(G36:G36)</f>
        <v>13042</v>
      </c>
      <c r="H37" s="22">
        <f t="shared" si="0"/>
        <v>87.442172309755279</v>
      </c>
      <c r="I37" s="23">
        <f t="shared" si="1"/>
        <v>83.892962820018013</v>
      </c>
    </row>
    <row r="38" spans="1:9" s="8" customFormat="1" ht="18.899999999999999" customHeight="1" thickBot="1" x14ac:dyDescent="0.35">
      <c r="A38" s="5"/>
      <c r="B38" s="17" t="s">
        <v>32</v>
      </c>
      <c r="C38" s="27">
        <f>SUM(C21,C35,C37)</f>
        <v>169</v>
      </c>
      <c r="D38" s="27">
        <f>SUM(D21,D35,D37)</f>
        <v>1486433</v>
      </c>
      <c r="E38" s="27">
        <f>SUM(E21,E35,E37)</f>
        <v>326414</v>
      </c>
      <c r="F38" s="27">
        <f>SUM(F21,F35,F37)</f>
        <v>1160019</v>
      </c>
      <c r="G38" s="27">
        <f>SUM(G21,G35,G37)</f>
        <v>317402</v>
      </c>
      <c r="H38" s="22">
        <f t="shared" si="0"/>
        <v>27.361793212007733</v>
      </c>
      <c r="I38" s="23">
        <f t="shared" si="1"/>
        <v>21.353266511171377</v>
      </c>
    </row>
    <row r="39" spans="1:9" s="8" customFormat="1" ht="18.899999999999999" customHeight="1" thickBot="1" x14ac:dyDescent="0.35">
      <c r="A39" s="4">
        <v>27</v>
      </c>
      <c r="B39" s="18" t="s">
        <v>46</v>
      </c>
      <c r="C39" s="24">
        <v>47</v>
      </c>
      <c r="D39" s="24">
        <v>181193</v>
      </c>
      <c r="E39" s="24">
        <v>3454</v>
      </c>
      <c r="F39" s="24">
        <v>177739</v>
      </c>
      <c r="G39" s="24">
        <v>28880</v>
      </c>
      <c r="H39" s="20">
        <v>16.248544213706612</v>
      </c>
      <c r="I39" s="21">
        <v>15.938805582997135</v>
      </c>
    </row>
    <row r="40" spans="1:9" s="8" customFormat="1" ht="18.899999999999999" customHeight="1" thickBot="1" x14ac:dyDescent="0.35">
      <c r="A40" s="5"/>
      <c r="B40" s="17" t="s">
        <v>33</v>
      </c>
      <c r="C40" s="27">
        <f>SUM(C39:C39)</f>
        <v>47</v>
      </c>
      <c r="D40" s="27">
        <f>SUM(D39:D39)</f>
        <v>181193</v>
      </c>
      <c r="E40" s="27">
        <f>SUM(E39:E39)</f>
        <v>3454</v>
      </c>
      <c r="F40" s="27">
        <f>SUM(F39:F39)</f>
        <v>177739</v>
      </c>
      <c r="G40" s="27">
        <f>SUM(G39:G39)</f>
        <v>28880</v>
      </c>
      <c r="H40" s="22">
        <f>G40/F40*100</f>
        <v>16.248544213706616</v>
      </c>
      <c r="I40" s="23">
        <f t="shared" si="1"/>
        <v>15.938805582997137</v>
      </c>
    </row>
    <row r="41" spans="1:9" s="8" customFormat="1" ht="18.899999999999999" customHeight="1" x14ac:dyDescent="0.3">
      <c r="A41" s="1">
        <v>28</v>
      </c>
      <c r="B41" s="19" t="s">
        <v>42</v>
      </c>
      <c r="C41" s="24">
        <v>3</v>
      </c>
      <c r="D41" s="24">
        <v>0</v>
      </c>
      <c r="E41" s="24">
        <v>0</v>
      </c>
      <c r="F41" s="24">
        <v>0</v>
      </c>
      <c r="G41" s="24">
        <v>2748</v>
      </c>
      <c r="H41" s="20">
        <v>0</v>
      </c>
      <c r="I41" s="21">
        <v>0</v>
      </c>
    </row>
    <row r="42" spans="1:9" s="8" customFormat="1" ht="18.899999999999999" customHeight="1" thickBot="1" x14ac:dyDescent="0.35">
      <c r="A42" s="25">
        <v>29</v>
      </c>
      <c r="B42" s="26" t="s">
        <v>47</v>
      </c>
      <c r="C42" s="28">
        <v>3</v>
      </c>
      <c r="D42" s="28">
        <v>12365</v>
      </c>
      <c r="E42" s="28">
        <v>18</v>
      </c>
      <c r="F42" s="28">
        <v>12347</v>
      </c>
      <c r="G42" s="28">
        <v>876</v>
      </c>
      <c r="H42" s="20">
        <v>7.0948408520288329</v>
      </c>
      <c r="I42" s="21">
        <v>7.0845127375657091</v>
      </c>
    </row>
    <row r="43" spans="1:9" s="8" customFormat="1" ht="18.899999999999999" customHeight="1" thickBot="1" x14ac:dyDescent="0.35">
      <c r="A43" s="5"/>
      <c r="B43" s="17" t="s">
        <v>34</v>
      </c>
      <c r="C43" s="27">
        <f>C41+C42</f>
        <v>6</v>
      </c>
      <c r="D43" s="27">
        <f>D41+D42</f>
        <v>12365</v>
      </c>
      <c r="E43" s="27">
        <f>E41+E42</f>
        <v>18</v>
      </c>
      <c r="F43" s="27">
        <f>F41+F42</f>
        <v>12347</v>
      </c>
      <c r="G43" s="27">
        <f>G41+G42</f>
        <v>3624</v>
      </c>
      <c r="H43" s="37">
        <f t="shared" ref="H43" si="5">G43/F43*100</f>
        <v>29.35125941524257</v>
      </c>
      <c r="I43" s="38">
        <f t="shared" ref="I43" si="6">G43/D43*100</f>
        <v>29.308532147189648</v>
      </c>
    </row>
    <row r="44" spans="1:9" s="8" customFormat="1" ht="47.4" customHeight="1" thickBot="1" x14ac:dyDescent="0.35">
      <c r="A44" s="31"/>
      <c r="B44" s="32" t="s">
        <v>2</v>
      </c>
      <c r="C44" s="35"/>
      <c r="D44" s="35"/>
      <c r="E44" s="36"/>
      <c r="F44" s="35"/>
      <c r="G44" s="35"/>
      <c r="H44" s="33"/>
      <c r="I44" s="34"/>
    </row>
    <row r="45" spans="1:9" s="8" customFormat="1" ht="18.899999999999999" customHeight="1" thickBot="1" x14ac:dyDescent="0.35">
      <c r="A45" s="3"/>
      <c r="B45" s="13" t="s">
        <v>3</v>
      </c>
      <c r="C45" s="27">
        <f>SUM(C38,C40,C43,C44)</f>
        <v>222</v>
      </c>
      <c r="D45" s="27">
        <f>SUM(D38,D40,D43,D44)</f>
        <v>1679991</v>
      </c>
      <c r="E45" s="27">
        <f>SUM(E38,E40,E43,E44)</f>
        <v>329886</v>
      </c>
      <c r="F45" s="27">
        <f>SUM(F38,F40,F43,F44)</f>
        <v>1350105</v>
      </c>
      <c r="G45" s="27">
        <f>SUM(G38,G40,G43,G44)</f>
        <v>349906</v>
      </c>
      <c r="H45" s="37">
        <f>G45/F45*100</f>
        <v>25.91694720040293</v>
      </c>
      <c r="I45" s="38">
        <f>G45/D45*100</f>
        <v>20.827849673004202</v>
      </c>
    </row>
    <row r="46" spans="1:9" x14ac:dyDescent="0.3">
      <c r="H46" s="60" t="s">
        <v>45</v>
      </c>
      <c r="I46" s="60"/>
    </row>
    <row r="47" spans="1:9" x14ac:dyDescent="0.3">
      <c r="H47" s="39"/>
      <c r="I47" s="39"/>
    </row>
  </sheetData>
  <mergeCells count="15">
    <mergeCell ref="H47:I47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6:I46"/>
  </mergeCells>
  <pageMargins left="0.95" right="0.25" top="1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22</vt:lpstr>
      <vt:lpstr>'DEC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2023-02-15T05:06:44Z</dcterms:modified>
</cp:coreProperties>
</file>