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3040" windowHeight="9192"/>
  </bookViews>
  <sheets>
    <sheet name="Bank wise 1st loan " sheetId="1" r:id="rId1"/>
    <sheet name="Sheet1" sheetId="2" r:id="rId2"/>
  </sheets>
  <definedNames>
    <definedName name="_xlnm.Print_Area" localSheetId="0">'Bank wise 1st loan '!$B$4:$P$34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2" l="1"/>
  <c r="M27" i="2"/>
  <c r="M28" i="2"/>
  <c r="M29" i="2"/>
  <c r="M25" i="2"/>
  <c r="L26" i="2"/>
  <c r="L27" i="2"/>
  <c r="L28" i="2"/>
  <c r="L29" i="2"/>
  <c r="L25" i="2"/>
  <c r="Q26" i="2"/>
  <c r="Q27" i="2"/>
  <c r="Q28" i="2"/>
  <c r="Q29" i="2"/>
  <c r="Q25" i="2"/>
  <c r="P26" i="2"/>
  <c r="P27" i="2"/>
  <c r="P28" i="2"/>
  <c r="P29" i="2"/>
  <c r="P25" i="2"/>
  <c r="M34" i="1" l="1"/>
  <c r="L34" i="1"/>
  <c r="J34" i="1"/>
  <c r="I34" i="1"/>
  <c r="G34" i="1"/>
  <c r="F34" i="1"/>
  <c r="E34" i="1"/>
  <c r="K33" i="1"/>
  <c r="P33" i="1" s="1"/>
  <c r="H33" i="1"/>
  <c r="N33" i="1" s="1"/>
  <c r="D33" i="1"/>
  <c r="O33" i="1" s="1"/>
  <c r="K32" i="1"/>
  <c r="H32" i="1"/>
  <c r="N32" i="1" s="1"/>
  <c r="D32" i="1"/>
  <c r="O32" i="1" s="1"/>
  <c r="K31" i="1"/>
  <c r="P31" i="1" s="1"/>
  <c r="H31" i="1"/>
  <c r="N31" i="1" s="1"/>
  <c r="D31" i="1"/>
  <c r="O31" i="1" s="1"/>
  <c r="K30" i="1"/>
  <c r="P30" i="1" s="1"/>
  <c r="H30" i="1"/>
  <c r="N30" i="1" s="1"/>
  <c r="D30" i="1"/>
  <c r="O30" i="1" s="1"/>
  <c r="K29" i="1"/>
  <c r="P29" i="1" s="1"/>
  <c r="H29" i="1"/>
  <c r="N29" i="1" s="1"/>
  <c r="D29" i="1"/>
  <c r="O29" i="1" s="1"/>
  <c r="K28" i="1"/>
  <c r="P28" i="1" s="1"/>
  <c r="H28" i="1"/>
  <c r="N28" i="1" s="1"/>
  <c r="D28" i="1"/>
  <c r="O28" i="1" s="1"/>
  <c r="K27" i="1"/>
  <c r="H27" i="1"/>
  <c r="D27" i="1"/>
  <c r="K26" i="1"/>
  <c r="P26" i="1" s="1"/>
  <c r="H26" i="1"/>
  <c r="N26" i="1" s="1"/>
  <c r="D26" i="1"/>
  <c r="O26" i="1" s="1"/>
  <c r="P25" i="1"/>
  <c r="K25" i="1"/>
  <c r="H25" i="1"/>
  <c r="N25" i="1" s="1"/>
  <c r="D25" i="1"/>
  <c r="O25" i="1" s="1"/>
  <c r="N24" i="1"/>
  <c r="K24" i="1"/>
  <c r="P24" i="1" s="1"/>
  <c r="H24" i="1"/>
  <c r="D24" i="1"/>
  <c r="O24" i="1" s="1"/>
  <c r="P23" i="1"/>
  <c r="K23" i="1"/>
  <c r="H23" i="1"/>
  <c r="N23" i="1" s="1"/>
  <c r="D23" i="1"/>
  <c r="O23" i="1" s="1"/>
  <c r="N22" i="1"/>
  <c r="K22" i="1"/>
  <c r="P22" i="1" s="1"/>
  <c r="H22" i="1"/>
  <c r="D22" i="1"/>
  <c r="O22" i="1" s="1"/>
  <c r="P21" i="1"/>
  <c r="K21" i="1"/>
  <c r="H21" i="1"/>
  <c r="N21" i="1" s="1"/>
  <c r="D21" i="1"/>
  <c r="O21" i="1" s="1"/>
  <c r="K20" i="1"/>
  <c r="P20" i="1" s="1"/>
  <c r="H20" i="1"/>
  <c r="D20" i="1"/>
  <c r="O20" i="1" s="1"/>
  <c r="K19" i="1"/>
  <c r="P19" i="1" s="1"/>
  <c r="H19" i="1"/>
  <c r="N19" i="1" s="1"/>
  <c r="D19" i="1"/>
  <c r="O19" i="1" s="1"/>
  <c r="K18" i="1"/>
  <c r="P18" i="1" s="1"/>
  <c r="H18" i="1"/>
  <c r="D18" i="1"/>
  <c r="O18" i="1" s="1"/>
  <c r="K17" i="1"/>
  <c r="P17" i="1" s="1"/>
  <c r="H17" i="1"/>
  <c r="N17" i="1" s="1"/>
  <c r="D17" i="1"/>
  <c r="O17" i="1" s="1"/>
  <c r="K16" i="1"/>
  <c r="P16" i="1" s="1"/>
  <c r="H16" i="1"/>
  <c r="D16" i="1"/>
  <c r="O16" i="1" s="1"/>
  <c r="K15" i="1"/>
  <c r="P15" i="1" s="1"/>
  <c r="H15" i="1"/>
  <c r="N15" i="1" s="1"/>
  <c r="D15" i="1"/>
  <c r="O15" i="1" s="1"/>
  <c r="K14" i="1"/>
  <c r="P14" i="1" s="1"/>
  <c r="H14" i="1"/>
  <c r="D14" i="1"/>
  <c r="O14" i="1" s="1"/>
  <c r="K13" i="1"/>
  <c r="P13" i="1" s="1"/>
  <c r="H13" i="1"/>
  <c r="N13" i="1" s="1"/>
  <c r="D13" i="1"/>
  <c r="O13" i="1" s="1"/>
  <c r="K12" i="1"/>
  <c r="P12" i="1" s="1"/>
  <c r="H12" i="1"/>
  <c r="D12" i="1"/>
  <c r="O12" i="1" s="1"/>
  <c r="K11" i="1"/>
  <c r="P11" i="1" s="1"/>
  <c r="H11" i="1"/>
  <c r="N11" i="1" s="1"/>
  <c r="D11" i="1"/>
  <c r="O11" i="1" s="1"/>
  <c r="K10" i="1"/>
  <c r="P10" i="1" s="1"/>
  <c r="H10" i="1"/>
  <c r="D10" i="1"/>
  <c r="O10" i="1" s="1"/>
  <c r="K9" i="1"/>
  <c r="K34" i="1" s="1"/>
  <c r="H9" i="1"/>
  <c r="H34" i="1" s="1"/>
  <c r="D9" i="1"/>
  <c r="D34" i="1" s="1"/>
  <c r="N34" i="1" l="1"/>
  <c r="P34" i="1"/>
  <c r="N9" i="1"/>
  <c r="O9" i="1"/>
  <c r="P9" i="1"/>
  <c r="N10" i="1"/>
  <c r="N12" i="1"/>
  <c r="N14" i="1"/>
  <c r="N16" i="1"/>
  <c r="N18" i="1"/>
  <c r="N20" i="1"/>
  <c r="O34" i="1"/>
</calcChain>
</file>

<file path=xl/sharedStrings.xml><?xml version="1.0" encoding="utf-8"?>
<sst xmlns="http://schemas.openxmlformats.org/spreadsheetml/2006/main" count="65" uniqueCount="55">
  <si>
    <t>Annexure-7</t>
  </si>
  <si>
    <t>Sr No.</t>
  </si>
  <si>
    <t>Name of Bank</t>
  </si>
  <si>
    <t>Total Application received
3=6+7+8+9+10</t>
  </si>
  <si>
    <t>Ineligible</t>
  </si>
  <si>
    <t>Returned</t>
  </si>
  <si>
    <t>Resubmitted by ULBs</t>
  </si>
  <si>
    <t>Total Rejected/
Returned 
(4+5)</t>
  </si>
  <si>
    <t>Market 
Place (Not picked up by Banks)</t>
  </si>
  <si>
    <t>New 
Application (Pending for Sanction)</t>
  </si>
  <si>
    <t>Total Sanctioned
(11+12)</t>
  </si>
  <si>
    <t>Pending for Disbursement</t>
  </si>
  <si>
    <t>Disbursed</t>
  </si>
  <si>
    <t xml:space="preserve">% of Rejection/Returned
against Total applications </t>
  </si>
  <si>
    <t>% of 
Disbursement against Total applications</t>
  </si>
  <si>
    <t>% of 
Disbursement against Total sanctioned applications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</si>
  <si>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</si>
  <si>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</si>
  <si>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</si>
  <si>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</si>
  <si>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</si>
  <si>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</si>
  <si>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</si>
  <si>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</si>
  <si>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</si>
  <si>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</si>
  <si>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</si>
  <si>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</si>
  <si>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</si>
  <si>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</si>
  <si>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</si>
  <si>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</si>
  <si>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</si>
  <si>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</si>
  <si>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RRB Punjab GB</t>
  </si>
  <si>
    <t>Jammu &amp; Kashmir Bank Ltd</t>
  </si>
  <si>
    <t>Ujjivan Small Finance Bank</t>
  </si>
  <si>
    <t>Kotak Mahindra Bank Limited</t>
  </si>
  <si>
    <t>Bandhan Bank Ltd.</t>
  </si>
  <si>
    <t>Capital Small Finance Bank</t>
  </si>
  <si>
    <t>Others Small MFIs</t>
  </si>
  <si>
    <t>Total</t>
  </si>
  <si>
    <t>Performance up to</t>
  </si>
  <si>
    <t>YoY Growth %age 31.03.23/ 31.03.22</t>
  </si>
  <si>
    <t>Quarterly Growth %age 31.03.23/</t>
  </si>
  <si>
    <t>31.12.22</t>
  </si>
  <si>
    <t>A/Cs</t>
  </si>
  <si>
    <t>Amt.</t>
  </si>
  <si>
    <t>Particulars</t>
  </si>
  <si>
    <t>Micro Enterprises</t>
  </si>
  <si>
    <t>Small Enterprises</t>
  </si>
  <si>
    <t>Micro &amp; Small Enterprises (MSE)</t>
  </si>
  <si>
    <t>Medium Enterprises (ME)</t>
  </si>
  <si>
    <t>MSME</t>
  </si>
  <si>
    <t>Bank wise 1st Tranche loan Progress under PMSAVnidhi as on 01.05.2023                                                 Annexure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</si>
</sst>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72"/>
      <color theme="1"/>
      <name val="Times New Roman"/>
      <family val="1"/>
    </font>
    <font>
      <b/>
      <sz val="40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48"/>
      <color theme="1"/>
      <name val="Times New Roman"/>
      <family val="1"/>
    </font>
    <font>
      <b/>
      <sz val="48"/>
      <color theme="3" tint="-0.499984740745262"/>
      <name val="Times New Roman"/>
      <family val="1"/>
    </font>
    <font>
      <sz val="48"/>
      <color theme="1"/>
      <name val="Times New Roman"/>
      <family val="1"/>
    </font>
    <font>
      <b/>
      <sz val="50"/>
      <color theme="1"/>
      <name val="Times New Roman"/>
      <family val="1"/>
    </font>
    <font>
      <sz val="50"/>
      <color theme="1"/>
      <name val="Times New Roman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3" fillId="0" borderId="2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6" fontId="13" fillId="0" borderId="5" xfId="0" applyNumberFormat="1" applyFont="1" applyBorder="1" applyAlignment="1">
      <alignment horizontal="center" vertical="center" wrapText="1"/>
    </xf>
    <xf numFmtId="16" fontId="13" fillId="0" borderId="6" xfId="0" applyNumberFormat="1" applyFont="1" applyBorder="1" applyAlignment="1">
      <alignment horizontal="center" vertical="center" wrapText="1"/>
    </xf>
    <xf numFmtId="17" fontId="12" fillId="0" borderId="3" xfId="0" applyNumberFormat="1" applyFont="1" applyBorder="1" applyAlignment="1">
      <alignment horizontal="center" vertical="center" wrapText="1"/>
    </xf>
    <xf numFmtId="17" fontId="12" fillId="0" borderId="4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0" xfId="0" applyFont="1" applyFill="1"/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9" fontId="7" fillId="0" borderId="20" xfId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9" fontId="10" fillId="0" borderId="18" xfId="1" applyFont="1" applyFill="1" applyBorder="1" applyAlignment="1">
      <alignment horizontal="center" vertical="center"/>
    </xf>
    <xf numFmtId="0" fontId="11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7" fillId="0" borderId="25" xfId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zoomScale="25" zoomScaleNormal="25" zoomScaleSheetLayoutView="25" workbookViewId="0">
      <selection activeCell="F23" sqref="F23"/>
    </sheetView>
  </sheetViews>
  <sheetFormatPr defaultColWidth="27.33203125" defaultRowHeight="13.8" x14ac:dyDescent="0.25"/>
  <cols>
    <col min="1" max="1" width="2.5546875" style="22" customWidth="1"/>
    <col min="2" max="2" width="22.109375" style="22" customWidth="1"/>
    <col min="3" max="3" width="128.6640625" style="22" bestFit="1" customWidth="1"/>
    <col min="4" max="4" width="66.44140625" style="22" customWidth="1"/>
    <col min="5" max="5" width="40.6640625" style="22" bestFit="1" customWidth="1"/>
    <col min="6" max="6" width="40.44140625" style="22" customWidth="1"/>
    <col min="7" max="7" width="57.44140625" style="22" customWidth="1"/>
    <col min="8" max="8" width="54.88671875" style="22" customWidth="1"/>
    <col min="9" max="9" width="53" style="22" customWidth="1"/>
    <col min="10" max="10" width="68.88671875" style="22" customWidth="1"/>
    <col min="11" max="11" width="48" style="22" customWidth="1"/>
    <col min="12" max="12" width="57.33203125" style="22" customWidth="1"/>
    <col min="13" max="13" width="45.109375" style="22" customWidth="1"/>
    <col min="14" max="14" width="80.33203125" style="22" customWidth="1"/>
    <col min="15" max="15" width="64.88671875" style="22" customWidth="1"/>
    <col min="16" max="16" width="89.109375" style="22" customWidth="1"/>
    <col min="17" max="16384" width="27.33203125" style="22"/>
  </cols>
  <sheetData>
    <row r="1" spans="1:16" ht="114" customHeight="1" x14ac:dyDescent="0.25">
      <c r="O1" s="51"/>
      <c r="P1" s="51"/>
    </row>
    <row r="2" spans="1:16" ht="14.4" thickBot="1" x14ac:dyDescent="0.3">
      <c r="O2" s="51"/>
      <c r="P2" s="51"/>
    </row>
    <row r="3" spans="1:16" ht="51.75" hidden="1" customHeight="1" thickBot="1" x14ac:dyDescent="0.3">
      <c r="O3" s="49" t="s">
        <v>0</v>
      </c>
      <c r="P3" s="50"/>
    </row>
    <row r="4" spans="1:16" ht="21" x14ac:dyDescent="0.4">
      <c r="A4" s="23"/>
      <c r="B4" s="24" t="s">
        <v>54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102.75" customHeight="1" thickBot="1" x14ac:dyDescent="0.45">
      <c r="A5" s="23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.75" customHeight="1" thickBot="1" x14ac:dyDescent="0.45">
      <c r="A6" s="23"/>
      <c r="B6" s="3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31"/>
    </row>
    <row r="7" spans="1:16" s="32" customFormat="1" ht="60.6" thickBot="1" x14ac:dyDescent="1">
      <c r="B7" s="33">
        <v>1</v>
      </c>
      <c r="C7" s="34">
        <v>2</v>
      </c>
      <c r="D7" s="33">
        <v>3</v>
      </c>
      <c r="E7" s="34">
        <v>4</v>
      </c>
      <c r="F7" s="33">
        <v>5</v>
      </c>
      <c r="G7" s="34">
        <v>6</v>
      </c>
      <c r="H7" s="33">
        <v>7</v>
      </c>
      <c r="I7" s="34">
        <v>8</v>
      </c>
      <c r="J7" s="33">
        <v>9</v>
      </c>
      <c r="K7" s="34">
        <v>10</v>
      </c>
      <c r="L7" s="33">
        <v>11</v>
      </c>
      <c r="M7" s="34">
        <v>12</v>
      </c>
      <c r="N7" s="33">
        <v>13</v>
      </c>
      <c r="O7" s="34">
        <v>14</v>
      </c>
      <c r="P7" s="35">
        <v>15</v>
      </c>
    </row>
    <row r="8" spans="1:16" s="36" customFormat="1" ht="332.25" customHeight="1" thickBot="1" x14ac:dyDescent="1.1000000000000001">
      <c r="B8" s="37" t="s">
        <v>1</v>
      </c>
      <c r="C8" s="37" t="s">
        <v>2</v>
      </c>
      <c r="D8" s="37" t="s">
        <v>3</v>
      </c>
      <c r="E8" s="37" t="s">
        <v>4</v>
      </c>
      <c r="F8" s="37" t="s">
        <v>5</v>
      </c>
      <c r="G8" s="37" t="s">
        <v>6</v>
      </c>
      <c r="H8" s="37" t="s">
        <v>7</v>
      </c>
      <c r="I8" s="37" t="s">
        <v>8</v>
      </c>
      <c r="J8" s="37" t="s">
        <v>9</v>
      </c>
      <c r="K8" s="37" t="s">
        <v>10</v>
      </c>
      <c r="L8" s="37" t="s">
        <v>11</v>
      </c>
      <c r="M8" s="37" t="s">
        <v>12</v>
      </c>
      <c r="N8" s="37" t="s">
        <v>13</v>
      </c>
      <c r="O8" s="37" t="s">
        <v>14</v>
      </c>
      <c r="P8" s="37" t="s">
        <v>15</v>
      </c>
    </row>
    <row r="9" spans="1:16" s="38" customFormat="1" ht="105" customHeight="1" x14ac:dyDescent="1.05">
      <c r="B9" s="39">
        <v>1</v>
      </c>
      <c r="C9" s="40" t="s">
        <v>16</v>
      </c>
      <c r="D9" s="40">
        <f>+E9+F9+G9+I9+J9+L9+M9</f>
        <v>26647</v>
      </c>
      <c r="E9" s="40">
        <v>7348</v>
      </c>
      <c r="F9" s="40">
        <v>8417</v>
      </c>
      <c r="G9" s="40">
        <v>5</v>
      </c>
      <c r="H9" s="40">
        <f>+E9+F9</f>
        <v>15765</v>
      </c>
      <c r="I9" s="40">
        <v>21</v>
      </c>
      <c r="J9" s="40">
        <v>1</v>
      </c>
      <c r="K9" s="40">
        <f>+L9+M9</f>
        <v>10855</v>
      </c>
      <c r="L9" s="40">
        <v>383</v>
      </c>
      <c r="M9" s="40">
        <v>10472</v>
      </c>
      <c r="N9" s="41">
        <f>+H9/D9</f>
        <v>0.5916238225691447</v>
      </c>
      <c r="O9" s="41">
        <f>+M9/D9</f>
        <v>0.39298982999962473</v>
      </c>
      <c r="P9" s="53">
        <f>+M9/K9</f>
        <v>0.96471672040534318</v>
      </c>
    </row>
    <row r="10" spans="1:16" s="38" customFormat="1" ht="105" customHeight="1" x14ac:dyDescent="1.05">
      <c r="B10" s="39">
        <v>2</v>
      </c>
      <c r="C10" s="40" t="s">
        <v>17</v>
      </c>
      <c r="D10" s="40">
        <f t="shared" ref="D10:D33" si="0">+E10+F10+G10+I10+J10+L10+M10</f>
        <v>24754</v>
      </c>
      <c r="E10" s="40">
        <v>7810</v>
      </c>
      <c r="F10" s="40">
        <v>7606</v>
      </c>
      <c r="G10" s="40">
        <v>21</v>
      </c>
      <c r="H10" s="40">
        <f t="shared" ref="H10:H33" si="1">+E10+F10</f>
        <v>15416</v>
      </c>
      <c r="I10" s="40">
        <v>24</v>
      </c>
      <c r="J10" s="40">
        <v>3</v>
      </c>
      <c r="K10" s="40">
        <f t="shared" ref="K10:K33" si="2">+L10+M10</f>
        <v>9290</v>
      </c>
      <c r="L10" s="40">
        <v>764</v>
      </c>
      <c r="M10" s="40">
        <v>8526</v>
      </c>
      <c r="N10" s="41">
        <f t="shared" ref="N10:N34" si="3">+H10/D10</f>
        <v>0.62276803748889065</v>
      </c>
      <c r="O10" s="41">
        <f t="shared" ref="O10:O34" si="4">+M10/D10</f>
        <v>0.34442918316231719</v>
      </c>
      <c r="P10" s="53">
        <f t="shared" ref="P10:P34" si="5">+M10/K10</f>
        <v>0.91776103336921422</v>
      </c>
    </row>
    <row r="11" spans="1:16" s="38" customFormat="1" ht="105" customHeight="1" x14ac:dyDescent="1.05">
      <c r="B11" s="39">
        <v>3</v>
      </c>
      <c r="C11" s="40" t="s">
        <v>18</v>
      </c>
      <c r="D11" s="40">
        <f t="shared" si="0"/>
        <v>9968</v>
      </c>
      <c r="E11" s="40">
        <v>2660</v>
      </c>
      <c r="F11" s="40">
        <v>3790</v>
      </c>
      <c r="G11" s="40">
        <v>112</v>
      </c>
      <c r="H11" s="40">
        <f t="shared" si="1"/>
        <v>6450</v>
      </c>
      <c r="I11" s="40">
        <v>1</v>
      </c>
      <c r="J11" s="40">
        <v>32</v>
      </c>
      <c r="K11" s="40">
        <f t="shared" si="2"/>
        <v>3373</v>
      </c>
      <c r="L11" s="40">
        <v>43</v>
      </c>
      <c r="M11" s="40">
        <v>3330</v>
      </c>
      <c r="N11" s="41">
        <f t="shared" si="3"/>
        <v>0.6470706260032103</v>
      </c>
      <c r="O11" s="41">
        <f t="shared" si="4"/>
        <v>0.3340690208667737</v>
      </c>
      <c r="P11" s="53">
        <f t="shared" si="5"/>
        <v>0.98725170471390455</v>
      </c>
    </row>
    <row r="12" spans="1:16" s="38" customFormat="1" ht="105" customHeight="1" x14ac:dyDescent="1.05">
      <c r="B12" s="39">
        <v>4</v>
      </c>
      <c r="C12" s="40" t="s">
        <v>19</v>
      </c>
      <c r="D12" s="40">
        <f t="shared" si="0"/>
        <v>8481</v>
      </c>
      <c r="E12" s="40">
        <v>1858</v>
      </c>
      <c r="F12" s="40">
        <v>2626</v>
      </c>
      <c r="G12" s="40">
        <v>2</v>
      </c>
      <c r="H12" s="40">
        <f t="shared" si="1"/>
        <v>4484</v>
      </c>
      <c r="I12" s="40">
        <v>10</v>
      </c>
      <c r="J12" s="40">
        <v>19</v>
      </c>
      <c r="K12" s="40">
        <f t="shared" si="2"/>
        <v>3966</v>
      </c>
      <c r="L12" s="40">
        <v>163</v>
      </c>
      <c r="M12" s="40">
        <v>3803</v>
      </c>
      <c r="N12" s="41">
        <f t="shared" si="3"/>
        <v>0.52871123688244315</v>
      </c>
      <c r="O12" s="41">
        <f t="shared" si="4"/>
        <v>0.44841410211060018</v>
      </c>
      <c r="P12" s="53">
        <f t="shared" si="5"/>
        <v>0.95890065557236515</v>
      </c>
    </row>
    <row r="13" spans="1:16" s="38" customFormat="1" ht="105" customHeight="1" x14ac:dyDescent="1.05">
      <c r="B13" s="39">
        <v>5</v>
      </c>
      <c r="C13" s="40" t="s">
        <v>20</v>
      </c>
      <c r="D13" s="40">
        <f t="shared" si="0"/>
        <v>6612</v>
      </c>
      <c r="E13" s="40">
        <v>1333</v>
      </c>
      <c r="F13" s="40">
        <v>1781</v>
      </c>
      <c r="G13" s="40">
        <v>9</v>
      </c>
      <c r="H13" s="40">
        <f t="shared" si="1"/>
        <v>3114</v>
      </c>
      <c r="I13" s="40">
        <v>0</v>
      </c>
      <c r="J13" s="40">
        <v>16</v>
      </c>
      <c r="K13" s="40">
        <f t="shared" si="2"/>
        <v>3473</v>
      </c>
      <c r="L13" s="40">
        <v>102</v>
      </c>
      <c r="M13" s="40">
        <v>3371</v>
      </c>
      <c r="N13" s="41">
        <f t="shared" si="3"/>
        <v>0.47096188747731399</v>
      </c>
      <c r="O13" s="41">
        <f t="shared" si="4"/>
        <v>0.50983061101028437</v>
      </c>
      <c r="P13" s="53">
        <f t="shared" si="5"/>
        <v>0.97063057875035996</v>
      </c>
    </row>
    <row r="14" spans="1:16" s="38" customFormat="1" ht="105" customHeight="1" x14ac:dyDescent="1.05">
      <c r="B14" s="39">
        <v>6</v>
      </c>
      <c r="C14" s="40" t="s">
        <v>21</v>
      </c>
      <c r="D14" s="40">
        <f t="shared" si="0"/>
        <v>7083</v>
      </c>
      <c r="E14" s="40">
        <v>1699</v>
      </c>
      <c r="F14" s="40">
        <v>2552</v>
      </c>
      <c r="G14" s="40">
        <v>0</v>
      </c>
      <c r="H14" s="40">
        <f t="shared" si="1"/>
        <v>4251</v>
      </c>
      <c r="I14" s="40">
        <v>8</v>
      </c>
      <c r="J14" s="40">
        <v>0</v>
      </c>
      <c r="K14" s="40">
        <f t="shared" si="2"/>
        <v>2824</v>
      </c>
      <c r="L14" s="40">
        <v>244</v>
      </c>
      <c r="M14" s="40">
        <v>2580</v>
      </c>
      <c r="N14" s="41">
        <f t="shared" si="3"/>
        <v>0.60016941973739946</v>
      </c>
      <c r="O14" s="41">
        <f t="shared" si="4"/>
        <v>0.36425243540872509</v>
      </c>
      <c r="P14" s="53">
        <f t="shared" si="5"/>
        <v>0.91359773371104813</v>
      </c>
    </row>
    <row r="15" spans="1:16" s="38" customFormat="1" ht="105" customHeight="1" x14ac:dyDescent="1.05">
      <c r="B15" s="39">
        <v>7</v>
      </c>
      <c r="C15" s="40" t="s">
        <v>22</v>
      </c>
      <c r="D15" s="40">
        <f t="shared" si="0"/>
        <v>5465</v>
      </c>
      <c r="E15" s="40">
        <v>1254</v>
      </c>
      <c r="F15" s="40">
        <v>1568</v>
      </c>
      <c r="G15" s="40">
        <v>52</v>
      </c>
      <c r="H15" s="40">
        <f t="shared" si="1"/>
        <v>2822</v>
      </c>
      <c r="I15" s="40">
        <v>11</v>
      </c>
      <c r="J15" s="40">
        <v>27</v>
      </c>
      <c r="K15" s="40">
        <f t="shared" si="2"/>
        <v>2553</v>
      </c>
      <c r="L15" s="40">
        <v>139</v>
      </c>
      <c r="M15" s="40">
        <v>2414</v>
      </c>
      <c r="N15" s="41">
        <f t="shared" si="3"/>
        <v>0.51637694419030189</v>
      </c>
      <c r="O15" s="41">
        <f t="shared" si="4"/>
        <v>0.44172003659652331</v>
      </c>
      <c r="P15" s="53">
        <f t="shared" si="5"/>
        <v>0.94555424990207604</v>
      </c>
    </row>
    <row r="16" spans="1:16" s="38" customFormat="1" ht="105" customHeight="1" x14ac:dyDescent="1.05">
      <c r="B16" s="39">
        <v>8</v>
      </c>
      <c r="C16" s="40" t="s">
        <v>23</v>
      </c>
      <c r="D16" s="40">
        <f t="shared" si="0"/>
        <v>7500</v>
      </c>
      <c r="E16" s="40">
        <v>2025</v>
      </c>
      <c r="F16" s="40">
        <v>3756</v>
      </c>
      <c r="G16" s="40">
        <v>7</v>
      </c>
      <c r="H16" s="40">
        <f t="shared" si="1"/>
        <v>5781</v>
      </c>
      <c r="I16" s="40">
        <v>30</v>
      </c>
      <c r="J16" s="40">
        <v>8</v>
      </c>
      <c r="K16" s="40">
        <f t="shared" si="2"/>
        <v>1674</v>
      </c>
      <c r="L16" s="40">
        <v>320</v>
      </c>
      <c r="M16" s="40">
        <v>1354</v>
      </c>
      <c r="N16" s="41">
        <f t="shared" si="3"/>
        <v>0.77080000000000004</v>
      </c>
      <c r="O16" s="41">
        <f t="shared" si="4"/>
        <v>0.18053333333333332</v>
      </c>
      <c r="P16" s="53">
        <f t="shared" si="5"/>
        <v>0.80884109916367986</v>
      </c>
    </row>
    <row r="17" spans="2:16" s="38" customFormat="1" ht="105" customHeight="1" x14ac:dyDescent="1.05">
      <c r="B17" s="39">
        <v>9</v>
      </c>
      <c r="C17" s="40" t="s">
        <v>24</v>
      </c>
      <c r="D17" s="40">
        <f t="shared" si="0"/>
        <v>4727</v>
      </c>
      <c r="E17" s="40">
        <v>1428</v>
      </c>
      <c r="F17" s="40">
        <v>1709</v>
      </c>
      <c r="G17" s="40">
        <v>7</v>
      </c>
      <c r="H17" s="40">
        <f t="shared" si="1"/>
        <v>3137</v>
      </c>
      <c r="I17" s="40">
        <v>0</v>
      </c>
      <c r="J17" s="40">
        <v>2</v>
      </c>
      <c r="K17" s="40">
        <f t="shared" si="2"/>
        <v>1581</v>
      </c>
      <c r="L17" s="40">
        <v>6</v>
      </c>
      <c r="M17" s="40">
        <v>1575</v>
      </c>
      <c r="N17" s="41">
        <f t="shared" si="3"/>
        <v>0.66363444044848741</v>
      </c>
      <c r="O17" s="41">
        <f t="shared" si="4"/>
        <v>0.33319229955574359</v>
      </c>
      <c r="P17" s="53">
        <f t="shared" si="5"/>
        <v>0.99620493358633777</v>
      </c>
    </row>
    <row r="18" spans="2:16" s="38" customFormat="1" ht="105" customHeight="1" x14ac:dyDescent="1.05">
      <c r="B18" s="39">
        <v>10</v>
      </c>
      <c r="C18" s="40" t="s">
        <v>25</v>
      </c>
      <c r="D18" s="40">
        <f t="shared" si="0"/>
        <v>6294</v>
      </c>
      <c r="E18" s="40">
        <v>1845</v>
      </c>
      <c r="F18" s="40">
        <v>1335</v>
      </c>
      <c r="G18" s="40">
        <v>3</v>
      </c>
      <c r="H18" s="40">
        <f t="shared" si="1"/>
        <v>3180</v>
      </c>
      <c r="I18" s="40">
        <v>3</v>
      </c>
      <c r="J18" s="40">
        <v>5</v>
      </c>
      <c r="K18" s="40">
        <f t="shared" si="2"/>
        <v>3103</v>
      </c>
      <c r="L18" s="40">
        <v>44</v>
      </c>
      <c r="M18" s="40">
        <v>3059</v>
      </c>
      <c r="N18" s="41">
        <f t="shared" si="3"/>
        <v>0.50524308865586276</v>
      </c>
      <c r="O18" s="41">
        <f t="shared" si="4"/>
        <v>0.48601843025103275</v>
      </c>
      <c r="P18" s="53">
        <f t="shared" si="5"/>
        <v>0.985820174025137</v>
      </c>
    </row>
    <row r="19" spans="2:16" s="38" customFormat="1" ht="105" customHeight="1" x14ac:dyDescent="1.05">
      <c r="B19" s="39">
        <v>11</v>
      </c>
      <c r="C19" s="40" t="s">
        <v>26</v>
      </c>
      <c r="D19" s="40">
        <f t="shared" si="0"/>
        <v>2059</v>
      </c>
      <c r="E19" s="40">
        <v>557</v>
      </c>
      <c r="F19" s="40">
        <v>628</v>
      </c>
      <c r="G19" s="40">
        <v>24</v>
      </c>
      <c r="H19" s="40">
        <f t="shared" si="1"/>
        <v>1185</v>
      </c>
      <c r="I19" s="40">
        <v>0</v>
      </c>
      <c r="J19" s="40">
        <v>9</v>
      </c>
      <c r="K19" s="40">
        <f t="shared" si="2"/>
        <v>841</v>
      </c>
      <c r="L19" s="40">
        <v>5</v>
      </c>
      <c r="M19" s="40">
        <v>836</v>
      </c>
      <c r="N19" s="41">
        <f t="shared" si="3"/>
        <v>0.57552209810587662</v>
      </c>
      <c r="O19" s="41">
        <f t="shared" si="4"/>
        <v>0.40602234094220496</v>
      </c>
      <c r="P19" s="53">
        <f t="shared" si="5"/>
        <v>0.99405469678953629</v>
      </c>
    </row>
    <row r="20" spans="2:16" s="38" customFormat="1" ht="105" customHeight="1" x14ac:dyDescent="1.05">
      <c r="B20" s="39">
        <v>12</v>
      </c>
      <c r="C20" s="40" t="s">
        <v>27</v>
      </c>
      <c r="D20" s="40">
        <f t="shared" si="0"/>
        <v>1051</v>
      </c>
      <c r="E20" s="40">
        <v>259</v>
      </c>
      <c r="F20" s="40">
        <v>226</v>
      </c>
      <c r="G20" s="40">
        <v>9</v>
      </c>
      <c r="H20" s="40">
        <f t="shared" si="1"/>
        <v>485</v>
      </c>
      <c r="I20" s="40">
        <v>0</v>
      </c>
      <c r="J20" s="40">
        <v>6</v>
      </c>
      <c r="K20" s="40">
        <f t="shared" si="2"/>
        <v>551</v>
      </c>
      <c r="L20" s="40">
        <v>2</v>
      </c>
      <c r="M20" s="40">
        <v>549</v>
      </c>
      <c r="N20" s="41">
        <f t="shared" si="3"/>
        <v>0.461465271170314</v>
      </c>
      <c r="O20" s="41">
        <f t="shared" si="4"/>
        <v>0.52235965746907709</v>
      </c>
      <c r="P20" s="53">
        <f t="shared" si="5"/>
        <v>0.99637023593466423</v>
      </c>
    </row>
    <row r="21" spans="2:16" s="38" customFormat="1" ht="105" customHeight="1" x14ac:dyDescent="1.05">
      <c r="B21" s="39">
        <v>13</v>
      </c>
      <c r="C21" s="40" t="s">
        <v>28</v>
      </c>
      <c r="D21" s="40">
        <f t="shared" si="0"/>
        <v>4372</v>
      </c>
      <c r="E21" s="40">
        <v>942</v>
      </c>
      <c r="F21" s="40">
        <v>2542</v>
      </c>
      <c r="G21" s="40">
        <v>31</v>
      </c>
      <c r="H21" s="40">
        <f t="shared" si="1"/>
        <v>3484</v>
      </c>
      <c r="I21" s="40">
        <v>1</v>
      </c>
      <c r="J21" s="40">
        <v>11</v>
      </c>
      <c r="K21" s="40">
        <f t="shared" si="2"/>
        <v>845</v>
      </c>
      <c r="L21" s="40">
        <v>411</v>
      </c>
      <c r="M21" s="40">
        <v>434</v>
      </c>
      <c r="N21" s="41">
        <f t="shared" si="3"/>
        <v>0.79688929551692589</v>
      </c>
      <c r="O21" s="41">
        <f t="shared" si="4"/>
        <v>9.9268069533394329E-2</v>
      </c>
      <c r="P21" s="53">
        <f t="shared" si="5"/>
        <v>0.5136094674556213</v>
      </c>
    </row>
    <row r="22" spans="2:16" s="38" customFormat="1" ht="105" customHeight="1" x14ac:dyDescent="1.05">
      <c r="B22" s="39">
        <v>14</v>
      </c>
      <c r="C22" s="40" t="s">
        <v>29</v>
      </c>
      <c r="D22" s="40">
        <f t="shared" si="0"/>
        <v>746</v>
      </c>
      <c r="E22" s="40">
        <v>84</v>
      </c>
      <c r="F22" s="40">
        <v>188</v>
      </c>
      <c r="G22" s="40">
        <v>21</v>
      </c>
      <c r="H22" s="40">
        <f t="shared" si="1"/>
        <v>272</v>
      </c>
      <c r="I22" s="40">
        <v>14</v>
      </c>
      <c r="J22" s="40">
        <v>424</v>
      </c>
      <c r="K22" s="40">
        <f t="shared" si="2"/>
        <v>15</v>
      </c>
      <c r="L22" s="40">
        <v>5</v>
      </c>
      <c r="M22" s="40">
        <v>10</v>
      </c>
      <c r="N22" s="41">
        <f t="shared" si="3"/>
        <v>0.36461126005361932</v>
      </c>
      <c r="O22" s="41">
        <f t="shared" si="4"/>
        <v>1.3404825737265416E-2</v>
      </c>
      <c r="P22" s="53">
        <f t="shared" si="5"/>
        <v>0.66666666666666663</v>
      </c>
    </row>
    <row r="23" spans="2:16" s="38" customFormat="1" ht="105" customHeight="1" x14ac:dyDescent="1.05">
      <c r="B23" s="39">
        <v>15</v>
      </c>
      <c r="C23" s="40" t="s">
        <v>30</v>
      </c>
      <c r="D23" s="40">
        <f t="shared" si="0"/>
        <v>943</v>
      </c>
      <c r="E23" s="40">
        <v>288</v>
      </c>
      <c r="F23" s="40">
        <v>345</v>
      </c>
      <c r="G23" s="40">
        <v>28</v>
      </c>
      <c r="H23" s="40">
        <f t="shared" si="1"/>
        <v>633</v>
      </c>
      <c r="I23" s="40">
        <v>0</v>
      </c>
      <c r="J23" s="40">
        <v>11</v>
      </c>
      <c r="K23" s="40">
        <f t="shared" si="2"/>
        <v>271</v>
      </c>
      <c r="L23" s="40">
        <v>11</v>
      </c>
      <c r="M23" s="40">
        <v>260</v>
      </c>
      <c r="N23" s="41">
        <f t="shared" si="3"/>
        <v>0.67126193001060441</v>
      </c>
      <c r="O23" s="41">
        <f t="shared" si="4"/>
        <v>0.27571580063626722</v>
      </c>
      <c r="P23" s="53">
        <f t="shared" si="5"/>
        <v>0.95940959409594095</v>
      </c>
    </row>
    <row r="24" spans="2:16" s="38" customFormat="1" ht="105" customHeight="1" x14ac:dyDescent="1.05">
      <c r="B24" s="39">
        <v>16</v>
      </c>
      <c r="C24" s="40" t="s">
        <v>31</v>
      </c>
      <c r="D24" s="40">
        <f t="shared" si="0"/>
        <v>340</v>
      </c>
      <c r="E24" s="40">
        <v>41</v>
      </c>
      <c r="F24" s="40">
        <v>74</v>
      </c>
      <c r="G24" s="40">
        <v>4</v>
      </c>
      <c r="H24" s="40">
        <f t="shared" si="1"/>
        <v>115</v>
      </c>
      <c r="I24" s="40">
        <v>2</v>
      </c>
      <c r="J24" s="40">
        <v>203</v>
      </c>
      <c r="K24" s="40">
        <f t="shared" si="2"/>
        <v>16</v>
      </c>
      <c r="L24" s="40">
        <v>12</v>
      </c>
      <c r="M24" s="40">
        <v>4</v>
      </c>
      <c r="N24" s="41">
        <f t="shared" si="3"/>
        <v>0.33823529411764708</v>
      </c>
      <c r="O24" s="41">
        <f t="shared" si="4"/>
        <v>1.1764705882352941E-2</v>
      </c>
      <c r="P24" s="53">
        <f t="shared" si="5"/>
        <v>0.25</v>
      </c>
    </row>
    <row r="25" spans="2:16" s="38" customFormat="1" ht="105" customHeight="1" x14ac:dyDescent="1.05">
      <c r="B25" s="39">
        <v>17</v>
      </c>
      <c r="C25" s="40" t="s">
        <v>32</v>
      </c>
      <c r="D25" s="40">
        <f t="shared" si="0"/>
        <v>228</v>
      </c>
      <c r="E25" s="40">
        <v>38</v>
      </c>
      <c r="F25" s="40">
        <v>173</v>
      </c>
      <c r="G25" s="40">
        <v>1</v>
      </c>
      <c r="H25" s="40">
        <f t="shared" si="1"/>
        <v>211</v>
      </c>
      <c r="I25" s="40">
        <v>2</v>
      </c>
      <c r="J25" s="40">
        <v>13</v>
      </c>
      <c r="K25" s="40">
        <f t="shared" si="2"/>
        <v>1</v>
      </c>
      <c r="L25" s="40">
        <v>0</v>
      </c>
      <c r="M25" s="40">
        <v>1</v>
      </c>
      <c r="N25" s="41">
        <f t="shared" si="3"/>
        <v>0.92543859649122806</v>
      </c>
      <c r="O25" s="41">
        <f t="shared" si="4"/>
        <v>4.3859649122807015E-3</v>
      </c>
      <c r="P25" s="53">
        <f t="shared" si="5"/>
        <v>1</v>
      </c>
    </row>
    <row r="26" spans="2:16" s="38" customFormat="1" ht="105" customHeight="1" x14ac:dyDescent="1.05">
      <c r="B26" s="39">
        <v>18</v>
      </c>
      <c r="C26" s="40" t="s">
        <v>33</v>
      </c>
      <c r="D26" s="40">
        <f t="shared" si="0"/>
        <v>164</v>
      </c>
      <c r="E26" s="40">
        <v>32</v>
      </c>
      <c r="F26" s="40">
        <v>82</v>
      </c>
      <c r="G26" s="40">
        <v>5</v>
      </c>
      <c r="H26" s="40">
        <f t="shared" si="1"/>
        <v>114</v>
      </c>
      <c r="I26" s="40">
        <v>6</v>
      </c>
      <c r="J26" s="40">
        <v>24</v>
      </c>
      <c r="K26" s="40">
        <f t="shared" si="2"/>
        <v>15</v>
      </c>
      <c r="L26" s="40">
        <v>8</v>
      </c>
      <c r="M26" s="40">
        <v>7</v>
      </c>
      <c r="N26" s="41">
        <f t="shared" si="3"/>
        <v>0.69512195121951215</v>
      </c>
      <c r="O26" s="41">
        <f t="shared" si="4"/>
        <v>4.2682926829268296E-2</v>
      </c>
      <c r="P26" s="53">
        <f t="shared" si="5"/>
        <v>0.46666666666666667</v>
      </c>
    </row>
    <row r="27" spans="2:16" s="38" customFormat="1" ht="105" customHeight="1" x14ac:dyDescent="1.05">
      <c r="B27" s="39">
        <v>19</v>
      </c>
      <c r="C27" s="40" t="s">
        <v>34</v>
      </c>
      <c r="D27" s="40">
        <f t="shared" si="0"/>
        <v>0</v>
      </c>
      <c r="E27" s="40">
        <v>0</v>
      </c>
      <c r="F27" s="40">
        <v>0</v>
      </c>
      <c r="G27" s="40">
        <v>0</v>
      </c>
      <c r="H27" s="40">
        <f t="shared" si="1"/>
        <v>0</v>
      </c>
      <c r="I27" s="40">
        <v>0</v>
      </c>
      <c r="J27" s="40">
        <v>0</v>
      </c>
      <c r="K27" s="40">
        <f t="shared" si="2"/>
        <v>0</v>
      </c>
      <c r="L27" s="40">
        <v>0</v>
      </c>
      <c r="M27" s="40">
        <v>0</v>
      </c>
      <c r="N27" s="41">
        <v>0</v>
      </c>
      <c r="O27" s="41">
        <v>0</v>
      </c>
      <c r="P27" s="53">
        <v>0</v>
      </c>
    </row>
    <row r="28" spans="2:16" s="38" customFormat="1" ht="105" customHeight="1" x14ac:dyDescent="1.05">
      <c r="B28" s="39">
        <v>20</v>
      </c>
      <c r="C28" s="40" t="s">
        <v>35</v>
      </c>
      <c r="D28" s="40">
        <f t="shared" si="0"/>
        <v>282</v>
      </c>
      <c r="E28" s="40">
        <v>30</v>
      </c>
      <c r="F28" s="40">
        <v>38</v>
      </c>
      <c r="G28" s="40">
        <v>1</v>
      </c>
      <c r="H28" s="40">
        <f t="shared" si="1"/>
        <v>68</v>
      </c>
      <c r="I28" s="40">
        <v>0</v>
      </c>
      <c r="J28" s="40">
        <v>2</v>
      </c>
      <c r="K28" s="40">
        <f t="shared" si="2"/>
        <v>211</v>
      </c>
      <c r="L28" s="40">
        <v>1</v>
      </c>
      <c r="M28" s="40">
        <v>210</v>
      </c>
      <c r="N28" s="41">
        <f t="shared" si="3"/>
        <v>0.24113475177304963</v>
      </c>
      <c r="O28" s="41">
        <f t="shared" si="4"/>
        <v>0.74468085106382975</v>
      </c>
      <c r="P28" s="53">
        <f t="shared" si="5"/>
        <v>0.99526066350710896</v>
      </c>
    </row>
    <row r="29" spans="2:16" s="38" customFormat="1" ht="105" customHeight="1" x14ac:dyDescent="1.05">
      <c r="B29" s="39">
        <v>21</v>
      </c>
      <c r="C29" s="40" t="s">
        <v>36</v>
      </c>
      <c r="D29" s="40">
        <f t="shared" si="0"/>
        <v>172</v>
      </c>
      <c r="E29" s="40">
        <v>35</v>
      </c>
      <c r="F29" s="40">
        <v>131</v>
      </c>
      <c r="G29" s="40">
        <v>4</v>
      </c>
      <c r="H29" s="40">
        <f t="shared" si="1"/>
        <v>166</v>
      </c>
      <c r="I29" s="40">
        <v>0</v>
      </c>
      <c r="J29" s="40">
        <v>1</v>
      </c>
      <c r="K29" s="40">
        <f t="shared" si="2"/>
        <v>1</v>
      </c>
      <c r="L29" s="40">
        <v>0</v>
      </c>
      <c r="M29" s="40">
        <v>1</v>
      </c>
      <c r="N29" s="41">
        <f t="shared" si="3"/>
        <v>0.96511627906976749</v>
      </c>
      <c r="O29" s="41">
        <f t="shared" si="4"/>
        <v>5.8139534883720929E-3</v>
      </c>
      <c r="P29" s="53">
        <f t="shared" si="5"/>
        <v>1</v>
      </c>
    </row>
    <row r="30" spans="2:16" s="38" customFormat="1" ht="105" customHeight="1" x14ac:dyDescent="1.05">
      <c r="B30" s="39">
        <v>22</v>
      </c>
      <c r="C30" s="40" t="s">
        <v>37</v>
      </c>
      <c r="D30" s="40">
        <f t="shared" si="0"/>
        <v>340</v>
      </c>
      <c r="E30" s="40">
        <v>32</v>
      </c>
      <c r="F30" s="40">
        <v>252</v>
      </c>
      <c r="G30" s="40">
        <v>1</v>
      </c>
      <c r="H30" s="40">
        <f t="shared" si="1"/>
        <v>284</v>
      </c>
      <c r="I30" s="40">
        <v>10</v>
      </c>
      <c r="J30" s="40">
        <v>0</v>
      </c>
      <c r="K30" s="40">
        <f t="shared" si="2"/>
        <v>45</v>
      </c>
      <c r="L30" s="40">
        <v>38</v>
      </c>
      <c r="M30" s="40">
        <v>7</v>
      </c>
      <c r="N30" s="41">
        <f t="shared" si="3"/>
        <v>0.83529411764705885</v>
      </c>
      <c r="O30" s="41">
        <f t="shared" si="4"/>
        <v>2.0588235294117647E-2</v>
      </c>
      <c r="P30" s="53">
        <f t="shared" si="5"/>
        <v>0.15555555555555556</v>
      </c>
    </row>
    <row r="31" spans="2:16" s="38" customFormat="1" ht="105" customHeight="1" x14ac:dyDescent="1.05">
      <c r="B31" s="39">
        <v>23</v>
      </c>
      <c r="C31" s="40" t="s">
        <v>38</v>
      </c>
      <c r="D31" s="40">
        <f t="shared" si="0"/>
        <v>123</v>
      </c>
      <c r="E31" s="40">
        <v>12</v>
      </c>
      <c r="F31" s="40">
        <v>2</v>
      </c>
      <c r="G31" s="40">
        <v>1</v>
      </c>
      <c r="H31" s="40">
        <f t="shared" si="1"/>
        <v>14</v>
      </c>
      <c r="I31" s="40">
        <v>25</v>
      </c>
      <c r="J31" s="40">
        <v>80</v>
      </c>
      <c r="K31" s="40">
        <f t="shared" si="2"/>
        <v>3</v>
      </c>
      <c r="L31" s="40">
        <v>1</v>
      </c>
      <c r="M31" s="40">
        <v>2</v>
      </c>
      <c r="N31" s="41">
        <f t="shared" si="3"/>
        <v>0.11382113821138211</v>
      </c>
      <c r="O31" s="41">
        <f t="shared" si="4"/>
        <v>1.6260162601626018E-2</v>
      </c>
      <c r="P31" s="53">
        <f t="shared" si="5"/>
        <v>0.66666666666666663</v>
      </c>
    </row>
    <row r="32" spans="2:16" s="38" customFormat="1" ht="105" customHeight="1" x14ac:dyDescent="1.05">
      <c r="B32" s="54">
        <v>24</v>
      </c>
      <c r="C32" s="40" t="s">
        <v>39</v>
      </c>
      <c r="D32" s="40">
        <f t="shared" si="0"/>
        <v>114</v>
      </c>
      <c r="E32" s="40">
        <v>0</v>
      </c>
      <c r="F32" s="40">
        <v>0</v>
      </c>
      <c r="G32" s="40">
        <v>0</v>
      </c>
      <c r="H32" s="40">
        <f t="shared" si="1"/>
        <v>0</v>
      </c>
      <c r="I32" s="40">
        <v>103</v>
      </c>
      <c r="J32" s="40">
        <v>11</v>
      </c>
      <c r="K32" s="40">
        <f t="shared" si="2"/>
        <v>0</v>
      </c>
      <c r="L32" s="40">
        <v>0</v>
      </c>
      <c r="M32" s="40">
        <v>0</v>
      </c>
      <c r="N32" s="41">
        <f t="shared" si="3"/>
        <v>0</v>
      </c>
      <c r="O32" s="41">
        <f t="shared" si="4"/>
        <v>0</v>
      </c>
      <c r="P32" s="53">
        <v>0</v>
      </c>
    </row>
    <row r="33" spans="2:16" s="38" customFormat="1" ht="105" customHeight="1" thickBot="1" x14ac:dyDescent="1.1000000000000001">
      <c r="B33" s="42">
        <v>25</v>
      </c>
      <c r="C33" s="43" t="s">
        <v>40</v>
      </c>
      <c r="D33" s="40">
        <f t="shared" si="0"/>
        <v>2719</v>
      </c>
      <c r="E33" s="40">
        <v>1328</v>
      </c>
      <c r="F33" s="40">
        <v>608</v>
      </c>
      <c r="G33" s="40">
        <v>86</v>
      </c>
      <c r="H33" s="40">
        <f t="shared" si="1"/>
        <v>1936</v>
      </c>
      <c r="I33" s="40">
        <v>11</v>
      </c>
      <c r="J33" s="40">
        <v>212</v>
      </c>
      <c r="K33" s="40">
        <f t="shared" si="2"/>
        <v>474</v>
      </c>
      <c r="L33" s="40">
        <v>10</v>
      </c>
      <c r="M33" s="40">
        <v>464</v>
      </c>
      <c r="N33" s="41">
        <f t="shared" si="3"/>
        <v>0.71202648032364835</v>
      </c>
      <c r="O33" s="41">
        <f t="shared" si="4"/>
        <v>0.17065097462302317</v>
      </c>
      <c r="P33" s="53">
        <f t="shared" si="5"/>
        <v>0.97890295358649793</v>
      </c>
    </row>
    <row r="34" spans="2:16" s="48" customFormat="1" ht="91.5" customHeight="1" thickBot="1" x14ac:dyDescent="1.1499999999999999">
      <c r="B34" s="44" t="s">
        <v>41</v>
      </c>
      <c r="C34" s="45"/>
      <c r="D34" s="46">
        <f>SUM(D9:D33)</f>
        <v>121184</v>
      </c>
      <c r="E34" s="46">
        <f t="shared" ref="E34:M34" si="6">SUM(E9:E33)</f>
        <v>32938</v>
      </c>
      <c r="F34" s="46">
        <f t="shared" si="6"/>
        <v>40429</v>
      </c>
      <c r="G34" s="46">
        <f t="shared" si="6"/>
        <v>434</v>
      </c>
      <c r="H34" s="46">
        <f t="shared" si="6"/>
        <v>73367</v>
      </c>
      <c r="I34" s="46">
        <f t="shared" si="6"/>
        <v>282</v>
      </c>
      <c r="J34" s="46">
        <f t="shared" si="6"/>
        <v>1120</v>
      </c>
      <c r="K34" s="46">
        <f t="shared" si="6"/>
        <v>45981</v>
      </c>
      <c r="L34" s="46">
        <f t="shared" si="6"/>
        <v>2712</v>
      </c>
      <c r="M34" s="46">
        <f t="shared" si="6"/>
        <v>43269</v>
      </c>
      <c r="N34" s="47">
        <f t="shared" si="3"/>
        <v>0.6054182070240296</v>
      </c>
      <c r="O34" s="47">
        <f t="shared" si="4"/>
        <v>0.35705208608397149</v>
      </c>
      <c r="P34" s="47">
        <f t="shared" si="5"/>
        <v>0.94101911659163573</v>
      </c>
    </row>
  </sheetData>
  <mergeCells count="4">
    <mergeCell ref="O1:P2"/>
    <mergeCell ref="O3:P3"/>
    <mergeCell ref="B4:P5"/>
    <mergeCell ref="B34:C34"/>
  </mergeCells>
  <printOptions horizontalCentered="1" verticalCentered="1"/>
  <pageMargins left="0.70866141732283505" right="0.70866141732283505" top="0.35433070866141703" bottom="0.35433070866141703" header="0.31496062992126" footer="0.31496062992126"/>
  <pageSetup paperSize="9" scale="1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0:Q29"/>
  <sheetViews>
    <sheetView workbookViewId="0">
      <selection activeCell="M25" sqref="M25:M29"/>
    </sheetView>
  </sheetViews>
  <sheetFormatPr defaultRowHeight="14.4" x14ac:dyDescent="0.3"/>
  <cols>
    <col min="12" max="12" width="14.6640625" bestFit="1" customWidth="1"/>
    <col min="13" max="13" width="13.88671875" bestFit="1" customWidth="1"/>
  </cols>
  <sheetData>
    <row r="10" spans="4:13" ht="15" thickBot="1" x14ac:dyDescent="0.35"/>
    <row r="11" spans="4:13" ht="26.4" customHeight="1" x14ac:dyDescent="0.3">
      <c r="D11" s="9"/>
      <c r="E11" s="10"/>
      <c r="F11" s="9"/>
      <c r="G11" s="10"/>
      <c r="H11" s="9"/>
      <c r="I11" s="10"/>
      <c r="J11" s="9"/>
      <c r="K11" s="10"/>
      <c r="L11" s="9"/>
      <c r="M11" s="10"/>
    </row>
    <row r="12" spans="4:13" ht="15" thickBot="1" x14ac:dyDescent="0.35">
      <c r="D12" s="17"/>
      <c r="E12" s="18"/>
      <c r="F12" s="17"/>
      <c r="G12" s="18"/>
      <c r="H12" s="17"/>
      <c r="I12" s="18"/>
      <c r="J12" s="11"/>
      <c r="K12" s="12"/>
      <c r="L12" s="11"/>
      <c r="M12" s="12"/>
    </row>
    <row r="13" spans="4:13" ht="15" thickBot="1" x14ac:dyDescent="0.35">
      <c r="D13" s="13"/>
      <c r="E13" s="14"/>
      <c r="F13" s="13"/>
      <c r="G13" s="14"/>
      <c r="H13" s="13"/>
      <c r="I13" s="14"/>
      <c r="J13" s="15"/>
      <c r="K13" s="16"/>
      <c r="L13" s="15"/>
      <c r="M13" s="16"/>
    </row>
    <row r="14" spans="4:13" ht="15" thickBot="1" x14ac:dyDescent="0.35">
      <c r="D14" s="1"/>
      <c r="E14" s="2"/>
      <c r="F14" s="2"/>
      <c r="G14" s="2"/>
      <c r="H14" s="2"/>
      <c r="I14" s="2"/>
      <c r="J14" s="2"/>
      <c r="K14" s="2"/>
      <c r="L14" s="2"/>
      <c r="M14" s="2"/>
    </row>
    <row r="15" spans="4:13" ht="15" thickBot="1" x14ac:dyDescent="0.35">
      <c r="D15" s="3"/>
      <c r="E15" s="4"/>
      <c r="F15" s="4"/>
      <c r="G15" s="4"/>
      <c r="H15" s="4"/>
      <c r="I15" s="4"/>
      <c r="J15" s="5"/>
      <c r="K15" s="5"/>
      <c r="L15" s="5"/>
      <c r="M15" s="5"/>
    </row>
    <row r="16" spans="4:13" ht="15" thickBot="1" x14ac:dyDescent="0.35">
      <c r="D16" s="3"/>
      <c r="E16" s="6"/>
      <c r="F16" s="4"/>
      <c r="G16" s="4"/>
      <c r="H16" s="4"/>
      <c r="I16" s="4"/>
      <c r="J16" s="5"/>
      <c r="K16" s="5"/>
      <c r="L16" s="5"/>
      <c r="M16" s="5"/>
    </row>
    <row r="17" spans="4:17" ht="15" thickBot="1" x14ac:dyDescent="0.35">
      <c r="D17" s="3"/>
      <c r="E17" s="6"/>
      <c r="F17" s="4"/>
      <c r="G17" s="4"/>
      <c r="H17" s="4"/>
      <c r="I17" s="4"/>
      <c r="J17" s="5"/>
      <c r="K17" s="5"/>
      <c r="L17" s="5"/>
      <c r="M17" s="5"/>
    </row>
    <row r="20" spans="4:17" ht="15" thickBot="1" x14ac:dyDescent="0.35"/>
    <row r="21" spans="4:17" ht="26.4" customHeight="1" x14ac:dyDescent="0.3">
      <c r="E21" s="19" t="s">
        <v>48</v>
      </c>
      <c r="F21" s="9" t="s">
        <v>42</v>
      </c>
      <c r="G21" s="10"/>
      <c r="H21" s="9" t="s">
        <v>42</v>
      </c>
      <c r="I21" s="10"/>
      <c r="J21" s="9" t="s">
        <v>42</v>
      </c>
      <c r="K21" s="10"/>
      <c r="L21" s="9" t="s">
        <v>43</v>
      </c>
      <c r="M21" s="10"/>
      <c r="N21" s="9" t="s">
        <v>44</v>
      </c>
      <c r="O21" s="10"/>
    </row>
    <row r="22" spans="4:17" ht="15" thickBot="1" x14ac:dyDescent="0.35">
      <c r="E22" s="20"/>
      <c r="F22" s="17">
        <v>44621</v>
      </c>
      <c r="G22" s="18"/>
      <c r="H22" s="17">
        <v>44896</v>
      </c>
      <c r="I22" s="18"/>
      <c r="J22" s="17">
        <v>44986</v>
      </c>
      <c r="K22" s="18"/>
      <c r="L22" s="11"/>
      <c r="M22" s="12"/>
      <c r="N22" s="11" t="s">
        <v>45</v>
      </c>
      <c r="O22" s="12"/>
    </row>
    <row r="23" spans="4:17" ht="15" thickBot="1" x14ac:dyDescent="0.35">
      <c r="E23" s="20"/>
      <c r="F23" s="13">
        <v>1</v>
      </c>
      <c r="G23" s="14"/>
      <c r="H23" s="13">
        <v>2</v>
      </c>
      <c r="I23" s="14"/>
      <c r="J23" s="13">
        <v>3</v>
      </c>
      <c r="K23" s="14"/>
      <c r="L23" s="15">
        <v>44929</v>
      </c>
      <c r="M23" s="16"/>
      <c r="N23" s="15">
        <v>44960</v>
      </c>
      <c r="O23" s="16"/>
    </row>
    <row r="24" spans="4:17" ht="15" thickBot="1" x14ac:dyDescent="0.35">
      <c r="E24" s="21"/>
      <c r="F24" s="2" t="s">
        <v>46</v>
      </c>
      <c r="G24" s="2" t="s">
        <v>47</v>
      </c>
      <c r="H24" s="2" t="s">
        <v>46</v>
      </c>
      <c r="I24" s="2" t="s">
        <v>47</v>
      </c>
      <c r="J24" s="2" t="s">
        <v>46</v>
      </c>
      <c r="K24" s="2" t="s">
        <v>47</v>
      </c>
      <c r="L24" s="2" t="s">
        <v>46</v>
      </c>
      <c r="M24" s="2" t="s">
        <v>47</v>
      </c>
      <c r="N24" s="2" t="s">
        <v>46</v>
      </c>
      <c r="O24" s="2" t="s">
        <v>47</v>
      </c>
    </row>
    <row r="25" spans="4:17" ht="40.200000000000003" thickBot="1" x14ac:dyDescent="0.35">
      <c r="E25" s="7" t="s">
        <v>49</v>
      </c>
      <c r="F25" s="6">
        <v>775365</v>
      </c>
      <c r="G25" s="4">
        <v>32437</v>
      </c>
      <c r="H25" s="4">
        <v>701970</v>
      </c>
      <c r="I25" s="4">
        <v>36037</v>
      </c>
      <c r="J25" s="4">
        <v>688109</v>
      </c>
      <c r="K25" s="4">
        <v>38882</v>
      </c>
      <c r="L25" s="8">
        <f>P25/F25*100</f>
        <v>-11.253538655987825</v>
      </c>
      <c r="M25" s="8">
        <f>Q25/G25*100</f>
        <v>19.869285075685177</v>
      </c>
      <c r="N25" s="5"/>
      <c r="O25" s="5"/>
      <c r="P25">
        <f>J25-F25</f>
        <v>-87256</v>
      </c>
      <c r="Q25">
        <f>K25-G25</f>
        <v>6445</v>
      </c>
    </row>
    <row r="26" spans="4:17" ht="40.200000000000003" thickBot="1" x14ac:dyDescent="0.35">
      <c r="E26" s="7" t="s">
        <v>50</v>
      </c>
      <c r="F26" s="6">
        <v>66437</v>
      </c>
      <c r="G26" s="6">
        <v>27227</v>
      </c>
      <c r="H26" s="4">
        <v>59604</v>
      </c>
      <c r="I26" s="4">
        <v>26983</v>
      </c>
      <c r="J26" s="4">
        <v>54331</v>
      </c>
      <c r="K26" s="4">
        <v>27004</v>
      </c>
      <c r="L26" s="8">
        <f t="shared" ref="L26:L29" si="0">P26/F26*100</f>
        <v>-18.221774011469513</v>
      </c>
      <c r="M26" s="8">
        <f t="shared" ref="M26:M29" si="1">Q26/G26*100</f>
        <v>-0.8190399236052448</v>
      </c>
      <c r="N26" s="5"/>
      <c r="O26" s="5"/>
      <c r="P26">
        <f t="shared" ref="P26:P29" si="2">J26-F26</f>
        <v>-12106</v>
      </c>
      <c r="Q26">
        <f t="shared" ref="Q26:Q29" si="3">K26-G26</f>
        <v>-223</v>
      </c>
    </row>
    <row r="27" spans="4:17" ht="66.599999999999994" thickBot="1" x14ac:dyDescent="0.35">
      <c r="E27" s="7" t="s">
        <v>51</v>
      </c>
      <c r="F27" s="6">
        <v>841802</v>
      </c>
      <c r="G27" s="6">
        <v>59664</v>
      </c>
      <c r="H27" s="4">
        <v>761574</v>
      </c>
      <c r="I27" s="4">
        <v>63020</v>
      </c>
      <c r="J27" s="4">
        <v>742440</v>
      </c>
      <c r="K27" s="4">
        <v>65886</v>
      </c>
      <c r="L27" s="8">
        <f t="shared" si="0"/>
        <v>-11.80348823119926</v>
      </c>
      <c r="M27" s="8">
        <f t="shared" si="1"/>
        <v>10.428399034593724</v>
      </c>
      <c r="N27" s="5"/>
      <c r="O27" s="5"/>
      <c r="P27">
        <f t="shared" si="2"/>
        <v>-99362</v>
      </c>
      <c r="Q27">
        <f t="shared" si="3"/>
        <v>6222</v>
      </c>
    </row>
    <row r="28" spans="4:17" ht="53.4" thickBot="1" x14ac:dyDescent="0.35">
      <c r="E28" s="7" t="s">
        <v>52</v>
      </c>
      <c r="F28" s="6">
        <v>10450</v>
      </c>
      <c r="G28" s="6">
        <v>17266</v>
      </c>
      <c r="H28" s="4">
        <v>13303</v>
      </c>
      <c r="I28" s="4">
        <v>19351</v>
      </c>
      <c r="J28" s="4">
        <v>7895</v>
      </c>
      <c r="K28" s="4">
        <v>15060</v>
      </c>
      <c r="L28" s="8">
        <f t="shared" si="0"/>
        <v>-24.449760765550238</v>
      </c>
      <c r="M28" s="8">
        <f t="shared" si="1"/>
        <v>-12.776555079346693</v>
      </c>
      <c r="N28" s="5"/>
      <c r="O28" s="5"/>
      <c r="P28">
        <f t="shared" si="2"/>
        <v>-2555</v>
      </c>
      <c r="Q28">
        <f t="shared" si="3"/>
        <v>-2206</v>
      </c>
    </row>
    <row r="29" spans="4:17" ht="15" thickBot="1" x14ac:dyDescent="0.35">
      <c r="E29" s="7" t="s">
        <v>53</v>
      </c>
      <c r="F29" s="6">
        <v>852252</v>
      </c>
      <c r="G29" s="6">
        <v>76930</v>
      </c>
      <c r="H29" s="4">
        <v>774877</v>
      </c>
      <c r="I29" s="4">
        <v>82372</v>
      </c>
      <c r="J29" s="4">
        <v>750334</v>
      </c>
      <c r="K29" s="4">
        <v>80945</v>
      </c>
      <c r="L29" s="8">
        <f t="shared" si="0"/>
        <v>-11.958669501508943</v>
      </c>
      <c r="M29" s="8">
        <f t="shared" si="1"/>
        <v>5.2190302872741459</v>
      </c>
      <c r="N29" s="5"/>
      <c r="O29" s="5"/>
      <c r="P29">
        <f t="shared" si="2"/>
        <v>-101918</v>
      </c>
      <c r="Q29">
        <f t="shared" si="3"/>
        <v>4015</v>
      </c>
    </row>
  </sheetData>
  <mergeCells count="29">
    <mergeCell ref="J11:K12"/>
    <mergeCell ref="L11:M11"/>
    <mergeCell ref="L12:M12"/>
    <mergeCell ref="D13:E13"/>
    <mergeCell ref="F13:G13"/>
    <mergeCell ref="H13:I13"/>
    <mergeCell ref="J13:K13"/>
    <mergeCell ref="L13:M13"/>
    <mergeCell ref="D11:E11"/>
    <mergeCell ref="D12:E12"/>
    <mergeCell ref="F11:G11"/>
    <mergeCell ref="F12:G12"/>
    <mergeCell ref="H11:I11"/>
    <mergeCell ref="H12:I12"/>
    <mergeCell ref="E21:E24"/>
    <mergeCell ref="F21:G21"/>
    <mergeCell ref="F22:G22"/>
    <mergeCell ref="H21:I21"/>
    <mergeCell ref="H22:I22"/>
    <mergeCell ref="L21:M22"/>
    <mergeCell ref="N21:O21"/>
    <mergeCell ref="N22:O22"/>
    <mergeCell ref="F23:G23"/>
    <mergeCell ref="H23:I23"/>
    <mergeCell ref="J23:K23"/>
    <mergeCell ref="L23:M23"/>
    <mergeCell ref="N23:O23"/>
    <mergeCell ref="J21:K21"/>
    <mergeCell ref="J22:K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Bank wise 1st loan </vt:lpstr>
      <vt:lpstr>Sheet1</vt:lpstr>
      <vt:lpstr>'Bank wise 1st loan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PC</dc:creator>
  <cp:lastModifiedBy>SLPC</cp:lastModifiedBy>
  <cp:lastPrinted>2023-05-09T11:53:31Z</cp:lastPrinted>
  <dcterms:created xsi:type="dcterms:W3CDTF">2023-05-04T05:19:21Z</dcterms:created>
  <dcterms:modified xsi:type="dcterms:W3CDTF">2023-05-09T11:53:33Z</dcterms:modified>
</cp:coreProperties>
</file>