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00" windowHeight="6072" activeTab="1"/>
  </bookViews>
  <sheets>
    <sheet name="National Goal sheet 1 March 23" sheetId="1" r:id="rId1"/>
    <sheet name="National Goal Sheet 2 March 23" sheetId="2" r:id="rId2"/>
  </sheets>
  <definedNames>
    <definedName name="_xlnm.Print_Area" localSheetId="0">'National Goal sheet 1 March 23'!$A$1:$L$47</definedName>
    <definedName name="_xlnm.Print_Area" localSheetId="1">'National Goal Sheet 2 March 23'!$A$1:$J$48</definedName>
  </definedNames>
  <calcPr fullCalcOnLoad="1"/>
</workbook>
</file>

<file path=xl/sharedStrings.xml><?xml version="1.0" encoding="utf-8"?>
<sst xmlns="http://schemas.openxmlformats.org/spreadsheetml/2006/main" count="109" uniqueCount="57">
  <si>
    <t>BANK NAME</t>
  </si>
  <si>
    <t>TOTAL</t>
  </si>
  <si>
    <t>RRBs</t>
  </si>
  <si>
    <t>SYSTEM</t>
  </si>
  <si>
    <t>Com. Bks</t>
  </si>
  <si>
    <t>Sr. No</t>
  </si>
  <si>
    <t>% TO  Total Advances</t>
  </si>
  <si>
    <t>(Amount ` in lac)</t>
  </si>
  <si>
    <t>UCO BANK</t>
  </si>
  <si>
    <t>REGIONAL RURAL BANKS</t>
  </si>
  <si>
    <t>PUBLIC SECTOR BANKS</t>
  </si>
  <si>
    <t>Priority Sector Advances</t>
  </si>
  <si>
    <t>Agriculture Advances</t>
  </si>
  <si>
    <t>Export Credit</t>
  </si>
  <si>
    <t>Micro Advances</t>
  </si>
  <si>
    <t>Total Coop.Bks.</t>
  </si>
  <si>
    <t>GRAND TOTAL</t>
  </si>
  <si>
    <t>Weaker Sec. Advances</t>
  </si>
  <si>
    <t xml:space="preserve">Advances to Women </t>
  </si>
  <si>
    <t>%age to Total Advances</t>
  </si>
  <si>
    <t>Advances to Small &amp; Marginal Farmers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</si>
  <si>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</si>
  <si>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</si>
  <si>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</si>
  <si>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</si>
  <si>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</si>
  <si>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</si>
  <si>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</si>
  <si>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</si>
  <si>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</si>
  <si>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PRIVATE SECTOR &amp; SMALL FIN. BANKS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</si>
  <si>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</si>
  <si>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</si>
  <si>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</si>
  <si>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</si>
  <si>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</si>
  <si>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</si>
  <si>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</si>
  <si>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PUNJAB GRAMIN BANK</t>
  </si>
  <si>
    <t>SLBC PUNJAB</t>
  </si>
  <si>
    <t>CAPITAL SMALL FINANCE BANK</t>
  </si>
  <si>
    <t>AU SMALL FINANCE BANK</t>
  </si>
  <si>
    <t>JANA SMALL FINANCE BANK</t>
  </si>
  <si>
    <t>UJJIVAN SMALL FINANCE BANK</t>
  </si>
  <si>
    <t>AXIS BANK</t>
  </si>
  <si>
    <t>IDBI BANK</t>
  </si>
  <si>
    <t>J&amp;K BANK</t>
  </si>
  <si>
    <t>HDFC BANK</t>
  </si>
  <si>
    <t>ICICI BANK</t>
  </si>
  <si>
    <t>PB. STATE COOPERATIVE BANK</t>
  </si>
  <si>
    <t>RBL Bank</t>
  </si>
  <si>
    <t xml:space="preserve">(Amount  in lacs) </t>
  </si>
  <si>
    <t>BANKWISE PERFORMANCE UNDER NATIONAL GOALS  AS AT 31.03.2023</t>
  </si>
  <si>
    <t>BANKWISE PERFORMANCE UNDER NATIONAL  GOALS AS AT 31.03.2023</t>
  </si>
  <si>
    <t>Total Advances as on 31.03.2023</t>
  </si>
  <si>
    <t xml:space="preserve">                                                                                                                                             Annexure - 10</t>
  </si>
  <si>
    <t xml:space="preserve"> contd. Annexure 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</si>
</sst>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</numFmts>
  <fonts count="7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3"/>
      <color indexed="8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4"/>
      <color indexed="8"/>
      <name val="Tahoma"/>
      <family val="2"/>
    </font>
    <font>
      <b/>
      <sz val="10"/>
      <color indexed="10"/>
      <name val="Tahoma"/>
      <family val="2"/>
    </font>
    <font>
      <b/>
      <sz val="12"/>
      <color indexed="8"/>
      <name val="Tahoma"/>
      <family val="2"/>
    </font>
    <font>
      <sz val="12"/>
      <color indexed="10"/>
      <name val="Times New Roman"/>
      <family val="1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4"/>
      <color theme="1"/>
      <name val="Tahoma"/>
      <family val="2"/>
    </font>
    <font>
      <sz val="13"/>
      <color theme="1"/>
      <name val="Arial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Arial"/>
      <family val="2"/>
    </font>
    <font>
      <sz val="14"/>
      <color theme="1"/>
      <name val="Tahoma"/>
      <family val="2"/>
    </font>
    <font>
      <b/>
      <sz val="10"/>
      <color rgb="FFFF0000"/>
      <name val="Tahoma"/>
      <family val="2"/>
    </font>
    <font>
      <b/>
      <sz val="12"/>
      <color theme="1"/>
      <name val="Tahoma"/>
      <family val="2"/>
    </font>
    <font>
      <sz val="12"/>
      <color rgb="FFFF0000"/>
      <name val="Times New Roman"/>
      <family val="1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58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59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58" fillId="0" borderId="12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10" fontId="60" fillId="0" borderId="11" xfId="59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61" fillId="0" borderId="0" xfId="0" applyNumberFormat="1" applyFont="1" applyFill="1" applyBorder="1" applyAlignment="1">
      <alignment vertical="center"/>
    </xf>
    <xf numFmtId="0" fontId="62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0" fontId="60" fillId="0" borderId="11" xfId="59" applyNumberFormat="1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58" fillId="0" borderId="17" xfId="0" applyFont="1" applyFill="1" applyBorder="1" applyAlignment="1">
      <alignment vertical="center"/>
    </xf>
    <xf numFmtId="0" fontId="62" fillId="0" borderId="18" xfId="0" applyFont="1" applyFill="1" applyBorder="1" applyAlignment="1">
      <alignment horizontal="center"/>
    </xf>
    <xf numFmtId="0" fontId="59" fillId="0" borderId="19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0" fontId="60" fillId="0" borderId="21" xfId="59" applyNumberFormat="1" applyFont="1" applyFill="1" applyBorder="1" applyAlignment="1">
      <alignment horizontal="center" vertical="center"/>
    </xf>
    <xf numFmtId="10" fontId="60" fillId="0" borderId="10" xfId="59" applyNumberFormat="1" applyFont="1" applyFill="1" applyBorder="1" applyAlignment="1">
      <alignment horizontal="center" vertical="center"/>
    </xf>
    <xf numFmtId="10" fontId="60" fillId="0" borderId="17" xfId="59" applyNumberFormat="1" applyFont="1" applyFill="1" applyBorder="1" applyAlignment="1">
      <alignment horizontal="center" vertical="center"/>
    </xf>
    <xf numFmtId="10" fontId="60" fillId="0" borderId="14" xfId="59" applyNumberFormat="1" applyFont="1" applyFill="1" applyBorder="1" applyAlignment="1">
      <alignment horizontal="center" vertical="center"/>
    </xf>
    <xf numFmtId="10" fontId="60" fillId="0" borderId="21" xfId="59" applyNumberFormat="1" applyFont="1" applyFill="1" applyBorder="1" applyAlignment="1">
      <alignment horizontal="center"/>
    </xf>
    <xf numFmtId="10" fontId="60" fillId="0" borderId="10" xfId="59" applyNumberFormat="1" applyFont="1" applyFill="1" applyBorder="1" applyAlignment="1">
      <alignment horizontal="center"/>
    </xf>
    <xf numFmtId="10" fontId="60" fillId="0" borderId="17" xfId="59" applyNumberFormat="1" applyFont="1" applyFill="1" applyBorder="1" applyAlignment="1">
      <alignment horizontal="center"/>
    </xf>
    <xf numFmtId="10" fontId="60" fillId="0" borderId="19" xfId="59" applyNumberFormat="1" applyFont="1" applyFill="1" applyBorder="1" applyAlignment="1">
      <alignment horizontal="center"/>
    </xf>
    <xf numFmtId="10" fontId="60" fillId="0" borderId="22" xfId="59" applyNumberFormat="1" applyFont="1" applyFill="1" applyBorder="1" applyAlignment="1">
      <alignment horizontal="center"/>
    </xf>
    <xf numFmtId="10" fontId="60" fillId="0" borderId="23" xfId="59" applyNumberFormat="1" applyFont="1" applyFill="1" applyBorder="1" applyAlignment="1">
      <alignment horizontal="center"/>
    </xf>
    <xf numFmtId="10" fontId="60" fillId="0" borderId="24" xfId="59" applyNumberFormat="1" applyFont="1" applyFill="1" applyBorder="1" applyAlignment="1">
      <alignment horizontal="center"/>
    </xf>
    <xf numFmtId="10" fontId="60" fillId="0" borderId="15" xfId="59" applyNumberFormat="1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65" fillId="0" borderId="12" xfId="0" applyNumberFormat="1" applyFont="1" applyFill="1" applyBorder="1" applyAlignment="1">
      <alignment horizontal="center" vertical="center" wrapText="1"/>
    </xf>
    <xf numFmtId="1" fontId="65" fillId="0" borderId="21" xfId="0" applyNumberFormat="1" applyFont="1" applyFill="1" applyBorder="1" applyAlignment="1">
      <alignment horizontal="center" vertical="center"/>
    </xf>
    <xf numFmtId="1" fontId="65" fillId="0" borderId="13" xfId="0" applyNumberFormat="1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/>
    </xf>
    <xf numFmtId="1" fontId="65" fillId="0" borderId="17" xfId="0" applyNumberFormat="1" applyFont="1" applyFill="1" applyBorder="1" applyAlignment="1">
      <alignment horizontal="center" vertical="center"/>
    </xf>
    <xf numFmtId="1" fontId="60" fillId="0" borderId="25" xfId="0" applyNumberFormat="1" applyFont="1" applyFill="1" applyBorder="1" applyAlignment="1">
      <alignment horizontal="center" vertical="center"/>
    </xf>
    <xf numFmtId="1" fontId="60" fillId="0" borderId="11" xfId="0" applyNumberFormat="1" applyFont="1" applyFill="1" applyBorder="1" applyAlignment="1">
      <alignment horizontal="center" vertical="center"/>
    </xf>
    <xf numFmtId="1" fontId="65" fillId="0" borderId="26" xfId="0" applyNumberFormat="1" applyFont="1" applyFill="1" applyBorder="1" applyAlignment="1">
      <alignment horizontal="center" vertical="center" wrapText="1"/>
    </xf>
    <xf numFmtId="1" fontId="65" fillId="0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60" fillId="0" borderId="11" xfId="0" applyNumberFormat="1" applyFont="1" applyFill="1" applyBorder="1" applyAlignment="1">
      <alignment horizontal="center"/>
    </xf>
    <xf numFmtId="10" fontId="65" fillId="0" borderId="12" xfId="59" applyNumberFormat="1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/>
    </xf>
    <xf numFmtId="1" fontId="65" fillId="0" borderId="25" xfId="0" applyNumberFormat="1" applyFont="1" applyFill="1" applyBorder="1" applyAlignment="1">
      <alignment horizontal="center"/>
    </xf>
    <xf numFmtId="1" fontId="65" fillId="0" borderId="11" xfId="0" applyNumberFormat="1" applyFont="1" applyFill="1" applyBorder="1" applyAlignment="1">
      <alignment horizontal="center"/>
    </xf>
    <xf numFmtId="1" fontId="60" fillId="0" borderId="25" xfId="0" applyNumberFormat="1" applyFont="1" applyFill="1" applyBorder="1" applyAlignment="1">
      <alignment horizontal="center"/>
    </xf>
    <xf numFmtId="1" fontId="60" fillId="0" borderId="27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1" fontId="65" fillId="0" borderId="28" xfId="0" applyNumberFormat="1" applyFont="1" applyFill="1" applyBorder="1" applyAlignment="1">
      <alignment horizontal="center" vertical="center"/>
    </xf>
    <xf numFmtId="1" fontId="65" fillId="0" borderId="20" xfId="0" applyNumberFormat="1" applyFont="1" applyFill="1" applyBorder="1" applyAlignment="1">
      <alignment horizontal="center" vertical="center"/>
    </xf>
    <xf numFmtId="1" fontId="65" fillId="0" borderId="20" xfId="53" applyNumberFormat="1" applyFont="1" applyFill="1" applyBorder="1" applyAlignment="1" applyProtection="1">
      <alignment horizontal="center" vertical="center"/>
      <protection/>
    </xf>
    <xf numFmtId="1" fontId="65" fillId="0" borderId="29" xfId="0" applyNumberFormat="1" applyFont="1" applyFill="1" applyBorder="1" applyAlignment="1">
      <alignment horizontal="center" vertical="center"/>
    </xf>
    <xf numFmtId="1" fontId="60" fillId="0" borderId="30" xfId="0" applyNumberFormat="1" applyFont="1" applyFill="1" applyBorder="1" applyAlignment="1">
      <alignment horizontal="center" vertical="center"/>
    </xf>
    <xf numFmtId="1" fontId="65" fillId="0" borderId="31" xfId="0" applyNumberFormat="1" applyFont="1" applyFill="1" applyBorder="1" applyAlignment="1">
      <alignment horizontal="center" vertical="center"/>
    </xf>
    <xf numFmtId="1" fontId="65" fillId="0" borderId="0" xfId="0" applyNumberFormat="1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1" fontId="6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65" fillId="0" borderId="28" xfId="0" applyNumberFormat="1" applyFont="1" applyFill="1" applyBorder="1" applyAlignment="1">
      <alignment horizontal="center"/>
    </xf>
    <xf numFmtId="1" fontId="65" fillId="0" borderId="20" xfId="0" applyNumberFormat="1" applyFont="1" applyFill="1" applyBorder="1" applyAlignment="1">
      <alignment horizontal="center"/>
    </xf>
    <xf numFmtId="1" fontId="65" fillId="0" borderId="29" xfId="0" applyNumberFormat="1" applyFont="1" applyFill="1" applyBorder="1" applyAlignment="1">
      <alignment horizontal="center"/>
    </xf>
    <xf numFmtId="1" fontId="6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" fontId="60" fillId="0" borderId="3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" fontId="64" fillId="0" borderId="0" xfId="0" applyNumberFormat="1" applyFont="1" applyFill="1" applyAlignment="1">
      <alignment/>
    </xf>
    <xf numFmtId="1" fontId="65" fillId="0" borderId="30" xfId="0" applyNumberFormat="1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65" fillId="0" borderId="28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vertical="center"/>
    </xf>
    <xf numFmtId="0" fontId="67" fillId="0" borderId="18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vertical="center"/>
    </xf>
    <xf numFmtId="10" fontId="60" fillId="0" borderId="18" xfId="59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" fontId="65" fillId="0" borderId="30" xfId="0" applyNumberFormat="1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vertical="center"/>
    </xf>
    <xf numFmtId="0" fontId="58" fillId="0" borderId="31" xfId="0" applyFont="1" applyFill="1" applyBorder="1" applyAlignment="1">
      <alignment vertical="center"/>
    </xf>
    <xf numFmtId="0" fontId="58" fillId="0" borderId="29" xfId="0" applyFont="1" applyFill="1" applyBorder="1" applyAlignment="1">
      <alignment vertical="center"/>
    </xf>
    <xf numFmtId="0" fontId="58" fillId="0" borderId="30" xfId="0" applyFont="1" applyFill="1" applyBorder="1" applyAlignment="1">
      <alignment/>
    </xf>
    <xf numFmtId="1" fontId="65" fillId="0" borderId="22" xfId="0" applyNumberFormat="1" applyFont="1" applyFill="1" applyBorder="1" applyAlignment="1">
      <alignment horizontal="center" vertical="center"/>
    </xf>
    <xf numFmtId="1" fontId="65" fillId="0" borderId="23" xfId="0" applyNumberFormat="1" applyFont="1" applyFill="1" applyBorder="1" applyAlignment="1">
      <alignment horizontal="center" vertical="center"/>
    </xf>
    <xf numFmtId="1" fontId="65" fillId="0" borderId="15" xfId="0" applyNumberFormat="1" applyFont="1" applyFill="1" applyBorder="1" applyAlignment="1">
      <alignment horizontal="center" vertical="center"/>
    </xf>
    <xf numFmtId="1" fontId="60" fillId="0" borderId="24" xfId="0" applyNumberFormat="1" applyFont="1" applyFill="1" applyBorder="1" applyAlignment="1">
      <alignment horizontal="center" vertical="center"/>
    </xf>
    <xf numFmtId="1" fontId="65" fillId="0" borderId="35" xfId="0" applyNumberFormat="1" applyFont="1" applyFill="1" applyBorder="1" applyAlignment="1">
      <alignment horizontal="center" vertical="center"/>
    </xf>
    <xf numFmtId="1" fontId="65" fillId="0" borderId="24" xfId="0" applyNumberFormat="1" applyFont="1" applyFill="1" applyBorder="1" applyAlignment="1">
      <alignment horizontal="center" vertical="center"/>
    </xf>
    <xf numFmtId="1" fontId="65" fillId="0" borderId="36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/>
    </xf>
    <xf numFmtId="1" fontId="65" fillId="0" borderId="21" xfId="0" applyNumberFormat="1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wrapText="1"/>
    </xf>
    <xf numFmtId="1" fontId="65" fillId="0" borderId="16" xfId="0" applyNumberFormat="1" applyFont="1" applyFill="1" applyBorder="1" applyAlignment="1">
      <alignment horizontal="center" vertical="center" wrapText="1"/>
    </xf>
    <xf numFmtId="1" fontId="65" fillId="0" borderId="17" xfId="0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/>
    </xf>
    <xf numFmtId="0" fontId="59" fillId="0" borderId="25" xfId="0" applyFont="1" applyFill="1" applyBorder="1" applyAlignment="1">
      <alignment vertical="center"/>
    </xf>
    <xf numFmtId="0" fontId="59" fillId="0" borderId="30" xfId="0" applyFont="1" applyFill="1" applyBorder="1" applyAlignment="1">
      <alignment vertical="center"/>
    </xf>
    <xf numFmtId="0" fontId="59" fillId="0" borderId="24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63" fillId="0" borderId="14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63" fillId="34" borderId="37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9" fillId="0" borderId="3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9" fillId="0" borderId="25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right"/>
    </xf>
    <xf numFmtId="0" fontId="59" fillId="0" borderId="30" xfId="0" applyFont="1" applyFill="1" applyBorder="1" applyAlignment="1">
      <alignment horizontal="right"/>
    </xf>
    <xf numFmtId="0" fontId="59" fillId="0" borderId="38" xfId="0" applyFont="1" applyFill="1" applyBorder="1" applyAlignment="1">
      <alignment horizontal="right"/>
    </xf>
    <xf numFmtId="0" fontId="59" fillId="0" borderId="39" xfId="0" applyFont="1" applyFill="1" applyBorder="1" applyAlignment="1">
      <alignment horizontal="right"/>
    </xf>
    <xf numFmtId="0" fontId="63" fillId="0" borderId="17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left" vertical="center"/>
    </xf>
    <xf numFmtId="0" fontId="63" fillId="0" borderId="34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right" vertical="center"/>
    </xf>
    <xf numFmtId="0" fontId="60" fillId="0" borderId="25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vertical="center" wrapText="1"/>
    </xf>
    <xf numFmtId="0" fontId="60" fillId="0" borderId="24" xfId="0" applyFont="1" applyFill="1" applyBorder="1" applyAlignment="1">
      <alignment vertical="center" wrapText="1"/>
    </xf>
    <xf numFmtId="0" fontId="62" fillId="0" borderId="25" xfId="0" applyFont="1" applyFill="1" applyBorder="1" applyAlignment="1">
      <alignment horizontal="right"/>
    </xf>
    <xf numFmtId="0" fontId="62" fillId="0" borderId="30" xfId="0" applyFont="1" applyFill="1" applyBorder="1" applyAlignment="1">
      <alignment horizontal="right"/>
    </xf>
    <xf numFmtId="0" fontId="62" fillId="0" borderId="24" xfId="0" applyFont="1" applyFill="1" applyBorder="1" applyAlignment="1">
      <alignment horizontal="right"/>
    </xf>
    <xf numFmtId="0" fontId="62" fillId="0" borderId="41" xfId="0" applyFont="1" applyFill="1" applyBorder="1" applyAlignment="1">
      <alignment horizontal="center" vertical="top"/>
    </xf>
    <xf numFmtId="0" fontId="62" fillId="0" borderId="42" xfId="0" applyFont="1" applyFill="1" applyBorder="1" applyAlignment="1">
      <alignment horizontal="center" vertical="top"/>
    </xf>
    <xf numFmtId="0" fontId="62" fillId="0" borderId="14" xfId="0" applyFont="1" applyFill="1" applyBorder="1" applyAlignment="1">
      <alignment horizontal="left" vertical="top"/>
    </xf>
    <xf numFmtId="0" fontId="62" fillId="0" borderId="32" xfId="0" applyFont="1" applyFill="1" applyBorder="1" applyAlignment="1">
      <alignment horizontal="left" vertical="top"/>
    </xf>
    <xf numFmtId="0" fontId="62" fillId="0" borderId="14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0" fontId="62" fillId="0" borderId="43" xfId="0" applyFont="1" applyFill="1" applyBorder="1" applyAlignment="1">
      <alignment horizontal="center" vertical="top" wrapText="1"/>
    </xf>
    <xf numFmtId="0" fontId="62" fillId="0" borderId="44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62" fillId="34" borderId="16" xfId="0" applyFont="1" applyFill="1" applyBorder="1" applyAlignment="1">
      <alignment horizontal="center" vertical="top" wrapText="1"/>
    </xf>
    <xf numFmtId="0" fontId="62" fillId="34" borderId="18" xfId="0" applyFont="1" applyFill="1" applyBorder="1" applyAlignment="1">
      <alignment horizontal="center" vertical="top" wrapText="1"/>
    </xf>
    <xf numFmtId="0" fontId="71" fillId="0" borderId="38" xfId="0" applyFont="1" applyFill="1" applyBorder="1" applyAlignment="1">
      <alignment horizontal="right" vertical="center"/>
    </xf>
    <xf numFmtId="0" fontId="67" fillId="0" borderId="25" xfId="0" applyFont="1" applyFill="1" applyBorder="1" applyAlignment="1">
      <alignment horizontal="left" vertical="center"/>
    </xf>
    <xf numFmtId="0" fontId="67" fillId="0" borderId="30" xfId="0" applyFont="1" applyFill="1" applyBorder="1" applyAlignment="1">
      <alignment horizontal="left" vertical="center"/>
    </xf>
    <xf numFmtId="0" fontId="67" fillId="0" borderId="24" xfId="0" applyFont="1" applyFill="1" applyBorder="1" applyAlignment="1">
      <alignment horizontal="left" vertical="center"/>
    </xf>
    <xf numFmtId="0" fontId="59" fillId="0" borderId="25" xfId="0" applyFont="1" applyFill="1" applyBorder="1" applyAlignment="1">
      <alignment horizontal="left" vertical="center"/>
    </xf>
    <xf numFmtId="0" fontId="59" fillId="0" borderId="30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horizontal="left" vertical="center"/>
    </xf>
    <xf numFmtId="10" fontId="59" fillId="0" borderId="25" xfId="59" applyNumberFormat="1" applyFont="1" applyFill="1" applyBorder="1" applyAlignment="1">
      <alignment horizontal="left" vertical="center"/>
    </xf>
    <xf numFmtId="10" fontId="59" fillId="0" borderId="30" xfId="59" applyNumberFormat="1" applyFont="1" applyFill="1" applyBorder="1" applyAlignment="1">
      <alignment horizontal="left" vertical="center"/>
    </xf>
    <xf numFmtId="10" fontId="59" fillId="0" borderId="24" xfId="59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70" zoomScaleSheetLayoutView="70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40" sqref="Q40"/>
    </sheetView>
  </sheetViews>
  <sheetFormatPr defaultColWidth="9.140625" defaultRowHeight="409.5" customHeight="1"/>
  <cols>
    <col min="1" max="1" width="6.421875" style="56" customWidth="1"/>
    <col min="2" max="2" width="36.421875" style="29" customWidth="1"/>
    <col min="3" max="3" width="15.7109375" style="117" customWidth="1"/>
    <col min="4" max="4" width="15.8515625" style="45" customWidth="1"/>
    <col min="5" max="5" width="14.00390625" style="29" customWidth="1"/>
    <col min="6" max="6" width="16.140625" style="45" customWidth="1"/>
    <col min="7" max="7" width="15.7109375" style="29" customWidth="1"/>
    <col min="8" max="8" width="13.140625" style="45" customWidth="1"/>
    <col min="9" max="9" width="15.421875" style="29" customWidth="1"/>
    <col min="10" max="10" width="13.8515625" style="45" customWidth="1"/>
    <col min="11" max="11" width="14.7109375" style="29" customWidth="1"/>
    <col min="16" max="16" width="0" style="0" hidden="1" customWidth="1"/>
  </cols>
  <sheetData>
    <row r="1" spans="1:11" s="29" customFormat="1" ht="3.75" customHeight="1">
      <c r="A1" s="43"/>
      <c r="B1" s="44"/>
      <c r="C1" s="112"/>
      <c r="D1" s="135"/>
      <c r="E1" s="135"/>
      <c r="F1" s="135"/>
      <c r="G1" s="135"/>
      <c r="H1" s="45"/>
      <c r="I1" s="46"/>
      <c r="J1" s="45"/>
      <c r="K1" s="46"/>
    </row>
    <row r="2" spans="1:11" ht="34.5" customHeight="1" thickBot="1">
      <c r="A2" s="134" t="s">
        <v>55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29.25" customHeight="1" thickBot="1">
      <c r="A3" s="136" t="s">
        <v>52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21" customHeight="1" thickBot="1">
      <c r="A4" s="139" t="s">
        <v>51</v>
      </c>
      <c r="B4" s="140"/>
      <c r="C4" s="140"/>
      <c r="D4" s="141"/>
      <c r="E4" s="141"/>
      <c r="F4" s="141"/>
      <c r="G4" s="141"/>
      <c r="H4" s="141"/>
      <c r="I4" s="141"/>
      <c r="J4" s="141"/>
      <c r="K4" s="142"/>
    </row>
    <row r="5" spans="1:11" s="1" customFormat="1" ht="24.75" customHeight="1">
      <c r="A5" s="123" t="s">
        <v>5</v>
      </c>
      <c r="B5" s="144" t="s">
        <v>0</v>
      </c>
      <c r="C5" s="146" t="s">
        <v>54</v>
      </c>
      <c r="D5" s="148" t="s">
        <v>11</v>
      </c>
      <c r="E5" s="123" t="s">
        <v>6</v>
      </c>
      <c r="F5" s="129" t="s">
        <v>12</v>
      </c>
      <c r="G5" s="123" t="s">
        <v>6</v>
      </c>
      <c r="H5" s="125" t="s">
        <v>13</v>
      </c>
      <c r="I5" s="127" t="s">
        <v>6</v>
      </c>
      <c r="J5" s="129" t="s">
        <v>14</v>
      </c>
      <c r="K5" s="123" t="s">
        <v>6</v>
      </c>
    </row>
    <row r="6" spans="1:11" ht="18" customHeight="1" thickBot="1">
      <c r="A6" s="143"/>
      <c r="B6" s="145"/>
      <c r="C6" s="147"/>
      <c r="D6" s="149"/>
      <c r="E6" s="124"/>
      <c r="F6" s="130"/>
      <c r="G6" s="124"/>
      <c r="H6" s="126"/>
      <c r="I6" s="128"/>
      <c r="J6" s="130"/>
      <c r="K6" s="124"/>
    </row>
    <row r="7" spans="1:11" ht="21.75" customHeight="1" thickBot="1">
      <c r="A7" s="89"/>
      <c r="B7" s="131" t="s">
        <v>10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1:11" ht="32.25" customHeight="1">
      <c r="A8" s="90">
        <v>1</v>
      </c>
      <c r="B8" s="9" t="s">
        <v>21</v>
      </c>
      <c r="C8" s="113">
        <v>4551239.1436419</v>
      </c>
      <c r="D8" s="105">
        <v>2494074.4572048998</v>
      </c>
      <c r="E8" s="30">
        <f aca="true" t="shared" si="0" ref="E8:E20">SUM(D8/C8)</f>
        <v>0.5479989907120421</v>
      </c>
      <c r="F8" s="48">
        <v>1325705.368248199</v>
      </c>
      <c r="G8" s="30">
        <f aca="true" t="shared" si="1" ref="G8:G20">SUM(F8/C8)</f>
        <v>0.2912844889946543</v>
      </c>
      <c r="H8" s="65">
        <v>0</v>
      </c>
      <c r="I8" s="30">
        <f aca="true" t="shared" si="2" ref="I8:I20">SUM(H8/C8)</f>
        <v>0</v>
      </c>
      <c r="J8" s="65">
        <v>447215</v>
      </c>
      <c r="K8" s="30">
        <f>SUM(J8/C8)</f>
        <v>0.09826225032028062</v>
      </c>
    </row>
    <row r="9" spans="1:11" ht="32.25" customHeight="1">
      <c r="A9" s="26">
        <v>2</v>
      </c>
      <c r="B9" s="9" t="s">
        <v>31</v>
      </c>
      <c r="C9" s="114">
        <v>1412906.53375</v>
      </c>
      <c r="D9" s="106">
        <v>1084955.02908</v>
      </c>
      <c r="E9" s="31">
        <f t="shared" si="0"/>
        <v>0.7678887478851253</v>
      </c>
      <c r="F9" s="48">
        <v>677924.4010500001</v>
      </c>
      <c r="G9" s="31">
        <f t="shared" si="1"/>
        <v>0.47980838424656347</v>
      </c>
      <c r="H9" s="66">
        <v>12692.78722</v>
      </c>
      <c r="I9" s="31">
        <f t="shared" si="2"/>
        <v>0.008983458506849729</v>
      </c>
      <c r="J9" s="66">
        <v>186854</v>
      </c>
      <c r="K9" s="31">
        <f aca="true" t="shared" si="3" ref="K9:K47">SUM(J9/C9)</f>
        <v>0.1322479552161672</v>
      </c>
    </row>
    <row r="10" spans="1:14" ht="32.25" customHeight="1">
      <c r="A10" s="90">
        <v>3</v>
      </c>
      <c r="B10" s="9" t="s">
        <v>8</v>
      </c>
      <c r="C10" s="114">
        <v>400565.9301926999</v>
      </c>
      <c r="D10" s="106">
        <v>386005.024282</v>
      </c>
      <c r="E10" s="31">
        <f>SUM(D10/C10)</f>
        <v>0.963649165310452</v>
      </c>
      <c r="F10" s="48">
        <v>82638.00089000001</v>
      </c>
      <c r="G10" s="31">
        <f t="shared" si="1"/>
        <v>0.20630311931482895</v>
      </c>
      <c r="H10" s="66">
        <v>12825.8937419</v>
      </c>
      <c r="I10" s="31">
        <f t="shared" si="2"/>
        <v>0.0320194324458145</v>
      </c>
      <c r="J10" s="66">
        <v>34885.694072599996</v>
      </c>
      <c r="K10" s="31">
        <f t="shared" si="3"/>
        <v>0.08709101659199414</v>
      </c>
      <c r="N10" s="2"/>
    </row>
    <row r="11" spans="1:11" s="29" customFormat="1" ht="32.25" customHeight="1">
      <c r="A11" s="26">
        <v>4</v>
      </c>
      <c r="B11" s="9" t="s">
        <v>22</v>
      </c>
      <c r="C11" s="114">
        <v>668706.979932</v>
      </c>
      <c r="D11" s="106">
        <v>406905.1130235001</v>
      </c>
      <c r="E11" s="31">
        <f t="shared" si="0"/>
        <v>0.6084953877180671</v>
      </c>
      <c r="F11" s="48">
        <v>112133.92888749999</v>
      </c>
      <c r="G11" s="31">
        <f t="shared" si="1"/>
        <v>0.1676876902031182</v>
      </c>
      <c r="H11" s="66">
        <v>1444.5540000000003</v>
      </c>
      <c r="I11" s="31">
        <f t="shared" si="2"/>
        <v>0.0021602197125965322</v>
      </c>
      <c r="J11" s="66">
        <v>100697.6593541</v>
      </c>
      <c r="K11" s="31">
        <f t="shared" si="3"/>
        <v>0.15058562625492533</v>
      </c>
    </row>
    <row r="12" spans="1:11" ht="32.25" customHeight="1">
      <c r="A12" s="90">
        <v>5</v>
      </c>
      <c r="B12" s="9" t="s">
        <v>32</v>
      </c>
      <c r="C12" s="114">
        <v>686263.5056773</v>
      </c>
      <c r="D12" s="106">
        <v>485350.3957466</v>
      </c>
      <c r="E12" s="31">
        <f t="shared" si="0"/>
        <v>0.7072362026122734</v>
      </c>
      <c r="F12" s="48">
        <v>290647.5549712</v>
      </c>
      <c r="G12" s="31">
        <f t="shared" si="1"/>
        <v>0.4235217996684068</v>
      </c>
      <c r="H12" s="66">
        <v>3894.4726011000002</v>
      </c>
      <c r="I12" s="31">
        <f t="shared" si="2"/>
        <v>0.005674893927597672</v>
      </c>
      <c r="J12" s="66">
        <v>91166.93000000001</v>
      </c>
      <c r="K12" s="31">
        <f t="shared" si="3"/>
        <v>0.13284537097746998</v>
      </c>
    </row>
    <row r="13" spans="1:11" ht="32.25" customHeight="1">
      <c r="A13" s="26">
        <v>6</v>
      </c>
      <c r="B13" s="9" t="s">
        <v>33</v>
      </c>
      <c r="C13" s="114">
        <v>95354.12639</v>
      </c>
      <c r="D13" s="106">
        <v>76228.55711020001</v>
      </c>
      <c r="E13" s="31">
        <f t="shared" si="0"/>
        <v>0.7994258874379899</v>
      </c>
      <c r="F13" s="48">
        <v>5510.630976300001</v>
      </c>
      <c r="G13" s="31">
        <f t="shared" si="1"/>
        <v>0.057791216646057096</v>
      </c>
      <c r="H13" s="66">
        <v>190.17</v>
      </c>
      <c r="I13" s="31">
        <f t="shared" si="2"/>
        <v>0.0019943552229947704</v>
      </c>
      <c r="J13" s="66">
        <v>16300.629521031997</v>
      </c>
      <c r="K13" s="31">
        <f t="shared" si="3"/>
        <v>0.17094833897761427</v>
      </c>
    </row>
    <row r="14" spans="1:11" ht="32.25" customHeight="1">
      <c r="A14" s="90">
        <v>7</v>
      </c>
      <c r="B14" s="9" t="s">
        <v>23</v>
      </c>
      <c r="C14" s="114">
        <v>1086263.6858211</v>
      </c>
      <c r="D14" s="106">
        <v>801986.350228131</v>
      </c>
      <c r="E14" s="31">
        <f t="shared" si="0"/>
        <v>0.7382980400582153</v>
      </c>
      <c r="F14" s="48">
        <v>390766.98294310004</v>
      </c>
      <c r="G14" s="31">
        <f t="shared" si="1"/>
        <v>0.3597349226009721</v>
      </c>
      <c r="H14" s="66">
        <v>0</v>
      </c>
      <c r="I14" s="31">
        <f t="shared" si="2"/>
        <v>0</v>
      </c>
      <c r="J14" s="66">
        <v>182605.40000000002</v>
      </c>
      <c r="K14" s="31">
        <f t="shared" si="3"/>
        <v>0.16810411908593792</v>
      </c>
    </row>
    <row r="15" spans="1:11" ht="32.25" customHeight="1">
      <c r="A15" s="26">
        <v>8</v>
      </c>
      <c r="B15" s="9" t="s">
        <v>24</v>
      </c>
      <c r="C15" s="114">
        <v>429213</v>
      </c>
      <c r="D15" s="106">
        <v>215866.93</v>
      </c>
      <c r="E15" s="31">
        <f t="shared" si="0"/>
        <v>0.5029366072323066</v>
      </c>
      <c r="F15" s="48">
        <v>85060</v>
      </c>
      <c r="G15" s="31">
        <f t="shared" si="1"/>
        <v>0.19817666286901842</v>
      </c>
      <c r="H15" s="67">
        <v>0</v>
      </c>
      <c r="I15" s="31">
        <f t="shared" si="2"/>
        <v>0</v>
      </c>
      <c r="J15" s="66">
        <v>79964.49935040007</v>
      </c>
      <c r="K15" s="31">
        <f t="shared" si="3"/>
        <v>0.18630493333240156</v>
      </c>
    </row>
    <row r="16" spans="1:11" ht="32.25" customHeight="1">
      <c r="A16" s="90">
        <v>9</v>
      </c>
      <c r="B16" s="9" t="s">
        <v>25</v>
      </c>
      <c r="C16" s="114">
        <v>707466.8749325001</v>
      </c>
      <c r="D16" s="106">
        <v>313838.32572200004</v>
      </c>
      <c r="E16" s="31">
        <f t="shared" si="0"/>
        <v>0.44360850923506995</v>
      </c>
      <c r="F16" s="48">
        <v>110170.84486110002</v>
      </c>
      <c r="G16" s="31">
        <f t="shared" si="1"/>
        <v>0.15572579970138037</v>
      </c>
      <c r="H16" s="66">
        <v>0</v>
      </c>
      <c r="I16" s="31">
        <f t="shared" si="2"/>
        <v>0</v>
      </c>
      <c r="J16" s="66">
        <v>58413.0569984</v>
      </c>
      <c r="K16" s="31">
        <f t="shared" si="3"/>
        <v>0.08256649048617751</v>
      </c>
    </row>
    <row r="17" spans="1:11" ht="32.25" customHeight="1">
      <c r="A17" s="26">
        <v>10</v>
      </c>
      <c r="B17" s="9" t="s">
        <v>26</v>
      </c>
      <c r="C17" s="114">
        <v>273173</v>
      </c>
      <c r="D17" s="106">
        <v>107816.75</v>
      </c>
      <c r="E17" s="31">
        <f t="shared" si="0"/>
        <v>0.394683039685474</v>
      </c>
      <c r="F17" s="48">
        <v>21502.719999999994</v>
      </c>
      <c r="G17" s="31">
        <f t="shared" si="1"/>
        <v>0.07871466067290689</v>
      </c>
      <c r="H17" s="66">
        <v>0</v>
      </c>
      <c r="I17" s="31">
        <f t="shared" si="2"/>
        <v>0</v>
      </c>
      <c r="J17" s="66">
        <v>38438.79</v>
      </c>
      <c r="K17" s="31">
        <f t="shared" si="3"/>
        <v>0.14071225926427575</v>
      </c>
    </row>
    <row r="18" spans="1:11" ht="32.25" customHeight="1">
      <c r="A18" s="90">
        <v>11</v>
      </c>
      <c r="B18" s="9" t="s">
        <v>27</v>
      </c>
      <c r="C18" s="114">
        <v>7063090.6</v>
      </c>
      <c r="D18" s="106">
        <v>1761046.57</v>
      </c>
      <c r="E18" s="31">
        <f t="shared" si="0"/>
        <v>0.24933087648627927</v>
      </c>
      <c r="F18" s="48">
        <v>752171</v>
      </c>
      <c r="G18" s="31">
        <f t="shared" si="1"/>
        <v>0.10649318302670506</v>
      </c>
      <c r="H18" s="66">
        <v>67752.55000000002</v>
      </c>
      <c r="I18" s="31">
        <f t="shared" si="2"/>
        <v>0.009592479246974409</v>
      </c>
      <c r="J18" s="66">
        <v>283819.91</v>
      </c>
      <c r="K18" s="31">
        <f t="shared" si="3"/>
        <v>0.040183529572734064</v>
      </c>
    </row>
    <row r="19" spans="1:11" ht="32.25" customHeight="1" thickBot="1">
      <c r="A19" s="26">
        <v>12</v>
      </c>
      <c r="B19" s="9" t="s">
        <v>28</v>
      </c>
      <c r="C19" s="114">
        <v>1430690.7856068998</v>
      </c>
      <c r="D19" s="107">
        <v>914828.505301</v>
      </c>
      <c r="E19" s="32">
        <f t="shared" si="0"/>
        <v>0.6394313254159453</v>
      </c>
      <c r="F19" s="48">
        <v>319886.77781909995</v>
      </c>
      <c r="G19" s="32">
        <f t="shared" si="1"/>
        <v>0.22358903897141116</v>
      </c>
      <c r="H19" s="68">
        <v>0</v>
      </c>
      <c r="I19" s="32">
        <f t="shared" si="2"/>
        <v>0</v>
      </c>
      <c r="J19" s="68">
        <v>150012.69</v>
      </c>
      <c r="K19" s="32">
        <f t="shared" si="3"/>
        <v>0.10485332785334502</v>
      </c>
    </row>
    <row r="20" spans="1:11" ht="32.25" customHeight="1" thickBot="1">
      <c r="A20" s="91"/>
      <c r="B20" s="88" t="s">
        <v>1</v>
      </c>
      <c r="C20" s="53">
        <f>SUM(C8:C19)</f>
        <v>18804934.165944397</v>
      </c>
      <c r="D20" s="108">
        <f>SUM(D8:D19)</f>
        <v>9048902.00769833</v>
      </c>
      <c r="E20" s="10">
        <f t="shared" si="0"/>
        <v>0.48119828167682854</v>
      </c>
      <c r="F20" s="69">
        <f>SUM(F8:F19)</f>
        <v>4174118.2106464994</v>
      </c>
      <c r="G20" s="10">
        <f t="shared" si="1"/>
        <v>0.22196930730051678</v>
      </c>
      <c r="H20" s="69">
        <f>SUM(H8:H19)</f>
        <v>98800.427563</v>
      </c>
      <c r="I20" s="10">
        <f t="shared" si="2"/>
        <v>0.005253962959462356</v>
      </c>
      <c r="J20" s="69">
        <f>SUM(J8:J19)</f>
        <v>1670374.259296532</v>
      </c>
      <c r="K20" s="10">
        <f t="shared" si="3"/>
        <v>0.08882638165899927</v>
      </c>
    </row>
    <row r="21" spans="1:11" ht="32.25" customHeight="1" thickBot="1">
      <c r="A21" s="92"/>
      <c r="B21" s="118" t="s">
        <v>30</v>
      </c>
      <c r="C21" s="119"/>
      <c r="D21" s="119"/>
      <c r="E21" s="119"/>
      <c r="F21" s="119"/>
      <c r="G21" s="119"/>
      <c r="H21" s="119"/>
      <c r="I21" s="119"/>
      <c r="J21" s="119"/>
      <c r="K21" s="120"/>
    </row>
    <row r="22" spans="1:11" ht="32.25" customHeight="1">
      <c r="A22" s="13">
        <v>13</v>
      </c>
      <c r="B22" s="102" t="s">
        <v>45</v>
      </c>
      <c r="C22" s="115">
        <v>239293.42636338095</v>
      </c>
      <c r="D22" s="109">
        <v>141447.9527326</v>
      </c>
      <c r="E22" s="33">
        <f>SUM(D22/C22)</f>
        <v>0.5911067214934818</v>
      </c>
      <c r="F22" s="70">
        <v>82668.18150930002</v>
      </c>
      <c r="G22" s="33">
        <f>F22/C22</f>
        <v>0.34546783321896857</v>
      </c>
      <c r="H22" s="70">
        <v>0</v>
      </c>
      <c r="I22" s="33">
        <f>SUM(H22/C22)</f>
        <v>0</v>
      </c>
      <c r="J22" s="70">
        <v>36531.770210899995</v>
      </c>
      <c r="K22" s="33">
        <f>SUM(J22/C22)</f>
        <v>0.15266516412960038</v>
      </c>
    </row>
    <row r="23" spans="1:11" ht="32.25" customHeight="1">
      <c r="A23" s="26">
        <v>14</v>
      </c>
      <c r="B23" s="27" t="s">
        <v>46</v>
      </c>
      <c r="C23" s="114">
        <v>101375.675222</v>
      </c>
      <c r="D23" s="106">
        <v>28606.4534001</v>
      </c>
      <c r="E23" s="31">
        <f aca="true" t="shared" si="4" ref="E23:E29">SUM(D23/C23)</f>
        <v>0.2821826176492088</v>
      </c>
      <c r="F23" s="66">
        <v>3198.4783941</v>
      </c>
      <c r="G23" s="31">
        <f aca="true" t="shared" si="5" ref="G23:G37">F23/C23</f>
        <v>0.03155074811680153</v>
      </c>
      <c r="H23" s="67">
        <v>0</v>
      </c>
      <c r="I23" s="31">
        <f aca="true" t="shared" si="6" ref="I23:I36">SUM(H23/C23)</f>
        <v>0</v>
      </c>
      <c r="J23" s="65">
        <v>7398.0391966</v>
      </c>
      <c r="K23" s="31">
        <f t="shared" si="3"/>
        <v>0.07297647271299769</v>
      </c>
    </row>
    <row r="24" spans="1:11" ht="32.25" customHeight="1">
      <c r="A24" s="26">
        <v>15</v>
      </c>
      <c r="B24" s="27" t="s">
        <v>47</v>
      </c>
      <c r="C24" s="114">
        <v>6549170.297031253</v>
      </c>
      <c r="D24" s="106">
        <v>4232403.2705606045</v>
      </c>
      <c r="E24" s="31">
        <f t="shared" si="4"/>
        <v>0.6462503002066015</v>
      </c>
      <c r="F24" s="66">
        <v>1518614.8904701003</v>
      </c>
      <c r="G24" s="31">
        <f t="shared" si="5"/>
        <v>0.23187897422036657</v>
      </c>
      <c r="H24" s="67">
        <v>0</v>
      </c>
      <c r="I24" s="31">
        <f t="shared" si="6"/>
        <v>0</v>
      </c>
      <c r="J24" s="65">
        <v>1029991.9551359755</v>
      </c>
      <c r="K24" s="31">
        <f t="shared" si="3"/>
        <v>0.1572706019879911</v>
      </c>
    </row>
    <row r="25" spans="1:11" ht="32.25" customHeight="1" thickBot="1">
      <c r="A25" s="26">
        <v>16</v>
      </c>
      <c r="B25" s="27" t="s">
        <v>48</v>
      </c>
      <c r="C25" s="114">
        <v>2373893.6552440743</v>
      </c>
      <c r="D25" s="106">
        <v>1049782.854559351</v>
      </c>
      <c r="E25" s="31">
        <f t="shared" si="4"/>
        <v>0.4422198324850472</v>
      </c>
      <c r="F25" s="66">
        <v>344213.3070654499</v>
      </c>
      <c r="G25" s="31">
        <f t="shared" si="5"/>
        <v>0.14499946377339268</v>
      </c>
      <c r="H25" s="67">
        <v>0</v>
      </c>
      <c r="I25" s="31">
        <f t="shared" si="6"/>
        <v>0</v>
      </c>
      <c r="J25" s="65">
        <v>314284.8370871147</v>
      </c>
      <c r="K25" s="31">
        <f t="shared" si="3"/>
        <v>0.13239212986345894</v>
      </c>
    </row>
    <row r="26" spans="1:11" ht="32.25" customHeight="1">
      <c r="A26" s="13">
        <v>17</v>
      </c>
      <c r="B26" s="27" t="s">
        <v>34</v>
      </c>
      <c r="C26" s="114">
        <v>516074.89956999995</v>
      </c>
      <c r="D26" s="106">
        <v>391510.82564139995</v>
      </c>
      <c r="E26" s="31">
        <f t="shared" si="4"/>
        <v>0.7586317915628364</v>
      </c>
      <c r="F26" s="66">
        <v>170341.8218017</v>
      </c>
      <c r="G26" s="31">
        <f t="shared" si="5"/>
        <v>0.33007189836907574</v>
      </c>
      <c r="H26" s="67">
        <v>0</v>
      </c>
      <c r="I26" s="31">
        <f t="shared" si="6"/>
        <v>0</v>
      </c>
      <c r="J26" s="65">
        <v>91465.1608706</v>
      </c>
      <c r="K26" s="31">
        <f t="shared" si="3"/>
        <v>0.17723233768356086</v>
      </c>
    </row>
    <row r="27" spans="1:11" ht="32.25" customHeight="1">
      <c r="A27" s="26">
        <v>18</v>
      </c>
      <c r="B27" s="27" t="s">
        <v>35</v>
      </c>
      <c r="C27" s="114">
        <v>465343.09301124146</v>
      </c>
      <c r="D27" s="106">
        <v>228257.25420043725</v>
      </c>
      <c r="E27" s="31">
        <f t="shared" si="4"/>
        <v>0.49051389744152313</v>
      </c>
      <c r="F27" s="66">
        <v>46925.50779140007</v>
      </c>
      <c r="G27" s="31">
        <f t="shared" si="5"/>
        <v>0.1008406668029485</v>
      </c>
      <c r="H27" s="67">
        <v>0</v>
      </c>
      <c r="I27" s="31">
        <f t="shared" si="6"/>
        <v>0</v>
      </c>
      <c r="J27" s="65">
        <v>180443</v>
      </c>
      <c r="K27" s="31">
        <f t="shared" si="3"/>
        <v>0.38776335720887334</v>
      </c>
    </row>
    <row r="28" spans="1:11" ht="32.25" customHeight="1">
      <c r="A28" s="26">
        <v>19</v>
      </c>
      <c r="B28" s="27" t="s">
        <v>36</v>
      </c>
      <c r="C28" s="114">
        <v>119836.94</v>
      </c>
      <c r="D28" s="106">
        <v>59585.32</v>
      </c>
      <c r="E28" s="31">
        <f t="shared" si="4"/>
        <v>0.49721997240583743</v>
      </c>
      <c r="F28" s="66">
        <v>34644.51</v>
      </c>
      <c r="G28" s="31">
        <f t="shared" si="5"/>
        <v>0.2890970847553351</v>
      </c>
      <c r="H28" s="67">
        <v>0</v>
      </c>
      <c r="I28" s="31">
        <f t="shared" si="6"/>
        <v>0</v>
      </c>
      <c r="J28" s="65">
        <v>23235</v>
      </c>
      <c r="K28" s="31">
        <f t="shared" si="3"/>
        <v>0.19388846210525737</v>
      </c>
    </row>
    <row r="29" spans="1:11" ht="32.25" customHeight="1" thickBot="1">
      <c r="A29" s="26">
        <v>20</v>
      </c>
      <c r="B29" s="27" t="s">
        <v>37</v>
      </c>
      <c r="C29" s="114">
        <v>570017.0891398579</v>
      </c>
      <c r="D29" s="106">
        <v>240264.22755775097</v>
      </c>
      <c r="E29" s="31">
        <f t="shared" si="4"/>
        <v>0.421503551622117</v>
      </c>
      <c r="F29" s="66">
        <v>135032.154114385</v>
      </c>
      <c r="G29" s="31">
        <f t="shared" si="5"/>
        <v>0.23689141376120015</v>
      </c>
      <c r="H29" s="67">
        <v>2.5182712000000014</v>
      </c>
      <c r="I29" s="31">
        <f t="shared" si="6"/>
        <v>4.417887196680387E-06</v>
      </c>
      <c r="J29" s="65">
        <v>45832.46451974101</v>
      </c>
      <c r="K29" s="31">
        <f t="shared" si="3"/>
        <v>0.08040542186007281</v>
      </c>
    </row>
    <row r="30" spans="1:11" ht="32.25" customHeight="1">
      <c r="A30" s="13">
        <v>21</v>
      </c>
      <c r="B30" s="27" t="s">
        <v>44</v>
      </c>
      <c r="C30" s="114">
        <v>1832614.3011646</v>
      </c>
      <c r="D30" s="106">
        <v>1188255.4150586</v>
      </c>
      <c r="E30" s="31">
        <f>SUM(D30/C30)</f>
        <v>0.6483936168693438</v>
      </c>
      <c r="F30" s="66">
        <v>523572.3420815</v>
      </c>
      <c r="G30" s="31">
        <f t="shared" si="5"/>
        <v>0.285696964030444</v>
      </c>
      <c r="H30" s="67">
        <v>9034.122331800001</v>
      </c>
      <c r="I30" s="31">
        <f t="shared" si="6"/>
        <v>0.004929636490372768</v>
      </c>
      <c r="J30" s="65">
        <v>243893.70200860006</v>
      </c>
      <c r="K30" s="31">
        <f t="shared" si="3"/>
        <v>0.1330851242695253</v>
      </c>
    </row>
    <row r="31" spans="1:11" ht="32.25" customHeight="1">
      <c r="A31" s="26">
        <v>22</v>
      </c>
      <c r="B31" s="27" t="s">
        <v>29</v>
      </c>
      <c r="C31" s="114">
        <v>41572</v>
      </c>
      <c r="D31" s="106">
        <v>24008</v>
      </c>
      <c r="E31" s="31">
        <f aca="true" t="shared" si="7" ref="E31:E37">SUM(D31/C31)</f>
        <v>0.5775040892908688</v>
      </c>
      <c r="F31" s="66">
        <v>136</v>
      </c>
      <c r="G31" s="31">
        <f t="shared" si="5"/>
        <v>0.003271432695083229</v>
      </c>
      <c r="H31" s="67">
        <v>0</v>
      </c>
      <c r="I31" s="31">
        <f t="shared" si="6"/>
        <v>0</v>
      </c>
      <c r="J31" s="65">
        <v>94</v>
      </c>
      <c r="K31" s="31">
        <f t="shared" si="3"/>
        <v>0.002261137303954585</v>
      </c>
    </row>
    <row r="32" spans="1:11" ht="32.25" customHeight="1" thickBot="1">
      <c r="A32" s="26">
        <v>23</v>
      </c>
      <c r="B32" s="27" t="s">
        <v>50</v>
      </c>
      <c r="C32" s="114">
        <v>204440.92093659975</v>
      </c>
      <c r="D32" s="106">
        <v>77333.35816110004</v>
      </c>
      <c r="E32" s="31">
        <f t="shared" si="7"/>
        <v>0.3782675102754125</v>
      </c>
      <c r="F32" s="66">
        <v>16950.115304600007</v>
      </c>
      <c r="G32" s="31">
        <f t="shared" si="5"/>
        <v>0.0829096015951547</v>
      </c>
      <c r="H32" s="67">
        <v>0</v>
      </c>
      <c r="I32" s="31">
        <f t="shared" si="6"/>
        <v>0</v>
      </c>
      <c r="J32" s="65">
        <v>7745.2757557</v>
      </c>
      <c r="K32" s="31">
        <f t="shared" si="3"/>
        <v>0.037885153912517976</v>
      </c>
    </row>
    <row r="33" spans="1:11" ht="32.25" customHeight="1">
      <c r="A33" s="13">
        <v>24</v>
      </c>
      <c r="B33" s="27" t="s">
        <v>41</v>
      </c>
      <c r="C33" s="114">
        <v>306241.44697151333</v>
      </c>
      <c r="D33" s="106">
        <v>164761.73100988558</v>
      </c>
      <c r="E33" s="31">
        <f t="shared" si="7"/>
        <v>0.5380125147632671</v>
      </c>
      <c r="F33" s="66">
        <v>37697.92481965256</v>
      </c>
      <c r="G33" s="31">
        <f t="shared" si="5"/>
        <v>0.12309870264934854</v>
      </c>
      <c r="H33" s="67">
        <v>0</v>
      </c>
      <c r="I33" s="31">
        <f t="shared" si="6"/>
        <v>0</v>
      </c>
      <c r="J33" s="65">
        <v>99662.94425203308</v>
      </c>
      <c r="K33" s="31">
        <f t="shared" si="3"/>
        <v>0.3254391109943513</v>
      </c>
    </row>
    <row r="34" spans="1:11" ht="32.25" customHeight="1">
      <c r="A34" s="26">
        <v>25</v>
      </c>
      <c r="B34" s="27" t="s">
        <v>40</v>
      </c>
      <c r="C34" s="114">
        <v>507614.6346838997</v>
      </c>
      <c r="D34" s="106">
        <v>325425.71967440005</v>
      </c>
      <c r="E34" s="31">
        <f t="shared" si="7"/>
        <v>0.6410881354455988</v>
      </c>
      <c r="F34" s="66">
        <v>202595.2760903001</v>
      </c>
      <c r="G34" s="31">
        <f t="shared" si="5"/>
        <v>0.39911236250400783</v>
      </c>
      <c r="H34" s="67">
        <v>0</v>
      </c>
      <c r="I34" s="31">
        <f t="shared" si="6"/>
        <v>0</v>
      </c>
      <c r="J34" s="65">
        <v>36203.7434833</v>
      </c>
      <c r="K34" s="31">
        <f t="shared" si="3"/>
        <v>0.07132131544206698</v>
      </c>
    </row>
    <row r="35" spans="1:11" ht="32.25" customHeight="1" thickBot="1">
      <c r="A35" s="26">
        <v>26</v>
      </c>
      <c r="B35" s="27" t="s">
        <v>43</v>
      </c>
      <c r="C35" s="114">
        <v>61640</v>
      </c>
      <c r="D35" s="106">
        <v>52924</v>
      </c>
      <c r="E35" s="31">
        <f t="shared" si="7"/>
        <v>0.8585983127839065</v>
      </c>
      <c r="F35" s="66">
        <v>26717</v>
      </c>
      <c r="G35" s="31">
        <f t="shared" si="5"/>
        <v>0.4334360804672291</v>
      </c>
      <c r="H35" s="67">
        <v>0</v>
      </c>
      <c r="I35" s="31">
        <f t="shared" si="6"/>
        <v>0</v>
      </c>
      <c r="J35" s="65">
        <v>509</v>
      </c>
      <c r="K35" s="31">
        <f t="shared" si="3"/>
        <v>0.008257624918883842</v>
      </c>
    </row>
    <row r="36" spans="1:11" ht="32.25" customHeight="1" thickBot="1">
      <c r="A36" s="13">
        <v>27</v>
      </c>
      <c r="B36" s="103" t="s">
        <v>42</v>
      </c>
      <c r="C36" s="116">
        <v>49103.41949170003</v>
      </c>
      <c r="D36" s="107">
        <v>44417.097395899975</v>
      </c>
      <c r="E36" s="31">
        <f t="shared" si="7"/>
        <v>0.9045622047443725</v>
      </c>
      <c r="F36" s="66">
        <v>4092.1872994999994</v>
      </c>
      <c r="G36" s="31">
        <f t="shared" si="5"/>
        <v>0.08333813290114558</v>
      </c>
      <c r="H36" s="68">
        <v>0</v>
      </c>
      <c r="I36" s="31">
        <f t="shared" si="6"/>
        <v>0</v>
      </c>
      <c r="J36" s="71">
        <v>16927.637210599994</v>
      </c>
      <c r="K36" s="31">
        <f t="shared" si="3"/>
        <v>0.3447343868477689</v>
      </c>
    </row>
    <row r="37" spans="1:11" ht="32.25" customHeight="1" thickBot="1">
      <c r="A37" s="91"/>
      <c r="B37" s="88" t="s">
        <v>1</v>
      </c>
      <c r="C37" s="53">
        <f>SUM(C22:C36)</f>
        <v>13938231.798830118</v>
      </c>
      <c r="D37" s="108">
        <f>SUM(D22:D36)</f>
        <v>8248983.47995213</v>
      </c>
      <c r="E37" s="31">
        <f t="shared" si="7"/>
        <v>0.5918242427740722</v>
      </c>
      <c r="F37" s="52">
        <f>SUM(F22:F36)</f>
        <v>3147399.6967419884</v>
      </c>
      <c r="G37" s="31">
        <f t="shared" si="5"/>
        <v>0.2258105434152817</v>
      </c>
      <c r="H37" s="69">
        <f>SUM(H22:H36)</f>
        <v>9036.640603000002</v>
      </c>
      <c r="I37" s="10">
        <f>SUM(H37/C37)</f>
        <v>0.0006483347912005938</v>
      </c>
      <c r="J37" s="52">
        <f>SUM(J22:J36)</f>
        <v>2134218.5297311647</v>
      </c>
      <c r="K37" s="31">
        <f t="shared" si="3"/>
        <v>0.1531197472200381</v>
      </c>
    </row>
    <row r="38" spans="1:11" ht="32.25" customHeight="1" thickBot="1">
      <c r="A38" s="42"/>
      <c r="B38" s="119" t="s">
        <v>2</v>
      </c>
      <c r="C38" s="121"/>
      <c r="D38" s="121"/>
      <c r="E38" s="121"/>
      <c r="F38" s="121"/>
      <c r="G38" s="121"/>
      <c r="H38" s="121"/>
      <c r="I38" s="121"/>
      <c r="J38" s="121"/>
      <c r="K38" s="122"/>
    </row>
    <row r="39" spans="1:11" ht="32.25" customHeight="1" thickBot="1">
      <c r="A39" s="26">
        <v>28</v>
      </c>
      <c r="B39" s="101" t="s">
        <v>38</v>
      </c>
      <c r="C39" s="73">
        <v>971393</v>
      </c>
      <c r="D39" s="110">
        <v>909437.7100000002</v>
      </c>
      <c r="E39" s="10">
        <f>SUM(D39/C39)</f>
        <v>0.9362201601205693</v>
      </c>
      <c r="F39" s="99">
        <v>789658.7100000002</v>
      </c>
      <c r="G39" s="10">
        <f>SUM(F39/C39)</f>
        <v>0.8129137331646411</v>
      </c>
      <c r="H39" s="100">
        <v>0</v>
      </c>
      <c r="I39" s="10">
        <f>SUM(H39/C39)</f>
        <v>0</v>
      </c>
      <c r="J39" s="99">
        <v>83580.75</v>
      </c>
      <c r="K39" s="10">
        <f>SUM(J39/C39)</f>
        <v>0.08604215801431553</v>
      </c>
    </row>
    <row r="40" spans="1:11" s="5" customFormat="1" ht="32.25" customHeight="1" thickBot="1">
      <c r="A40" s="91"/>
      <c r="B40" s="96" t="s">
        <v>1</v>
      </c>
      <c r="C40" s="48">
        <f>C39</f>
        <v>971393</v>
      </c>
      <c r="D40" s="105">
        <f>D39</f>
        <v>909437.7100000002</v>
      </c>
      <c r="E40" s="97">
        <f>SUM(D40/C40)</f>
        <v>0.9362201601205693</v>
      </c>
      <c r="F40" s="65">
        <f>F39</f>
        <v>789658.7100000002</v>
      </c>
      <c r="G40" s="97">
        <f>SUM(F40/C40)</f>
        <v>0.8129137331646411</v>
      </c>
      <c r="H40" s="87">
        <f>H39</f>
        <v>0</v>
      </c>
      <c r="I40" s="97">
        <f>SUM(H40/C40)</f>
        <v>0</v>
      </c>
      <c r="J40" s="65">
        <f>J39</f>
        <v>83580.75</v>
      </c>
      <c r="K40" s="97">
        <f t="shared" si="3"/>
        <v>0.08604215801431553</v>
      </c>
    </row>
    <row r="41" spans="1:11" ht="32.25" customHeight="1" thickBot="1">
      <c r="A41" s="42"/>
      <c r="B41" s="119" t="s">
        <v>3</v>
      </c>
      <c r="C41" s="121"/>
      <c r="D41" s="121"/>
      <c r="E41" s="121"/>
      <c r="F41" s="121"/>
      <c r="G41" s="121"/>
      <c r="H41" s="121"/>
      <c r="I41" s="121"/>
      <c r="J41" s="121"/>
      <c r="K41" s="122"/>
    </row>
    <row r="42" spans="1:11" s="5" customFormat="1" ht="32.25" customHeight="1" thickBot="1">
      <c r="A42" s="13"/>
      <c r="B42" s="88" t="s">
        <v>4</v>
      </c>
      <c r="C42" s="53">
        <f>C20+C37</f>
        <v>32743165.964774515</v>
      </c>
      <c r="D42" s="69">
        <f>D20+D37</f>
        <v>17297885.487650458</v>
      </c>
      <c r="E42" s="10">
        <f aca="true" t="shared" si="8" ref="E42:E47">SUM(D42/C42)</f>
        <v>0.5282899493060546</v>
      </c>
      <c r="F42" s="69">
        <f>F20+F37</f>
        <v>7321517.907388488</v>
      </c>
      <c r="G42" s="10">
        <f aca="true" t="shared" si="9" ref="G42:G47">SUM(F42/C42)</f>
        <v>0.22360445887441255</v>
      </c>
      <c r="H42" s="69">
        <f>H20+H37</f>
        <v>107837.06816600001</v>
      </c>
      <c r="I42" s="10">
        <f aca="true" t="shared" si="10" ref="I42:I47">SUM(H42/C42)</f>
        <v>0.0032934221535575515</v>
      </c>
      <c r="J42" s="69">
        <f>J20+J37</f>
        <v>3804592.7890276965</v>
      </c>
      <c r="K42" s="10">
        <f t="shared" si="3"/>
        <v>0.11619501892763584</v>
      </c>
    </row>
    <row r="43" spans="1:11" s="5" customFormat="1" ht="32.25" customHeight="1" thickBot="1">
      <c r="A43" s="26"/>
      <c r="B43" s="88" t="s">
        <v>2</v>
      </c>
      <c r="C43" s="53">
        <f>C40</f>
        <v>971393</v>
      </c>
      <c r="D43" s="69">
        <f>D40</f>
        <v>909437.7100000002</v>
      </c>
      <c r="E43" s="10">
        <f t="shared" si="8"/>
        <v>0.9362201601205693</v>
      </c>
      <c r="F43" s="69">
        <f>F40</f>
        <v>789658.7100000002</v>
      </c>
      <c r="G43" s="10">
        <f t="shared" si="9"/>
        <v>0.8129137331646411</v>
      </c>
      <c r="H43" s="72">
        <f>H40</f>
        <v>0</v>
      </c>
      <c r="I43" s="10">
        <f t="shared" si="10"/>
        <v>0</v>
      </c>
      <c r="J43" s="69">
        <f>J40</f>
        <v>83580.75</v>
      </c>
      <c r="K43" s="10">
        <f t="shared" si="3"/>
        <v>0.08604215801431553</v>
      </c>
    </row>
    <row r="44" spans="1:11" s="5" customFormat="1" ht="32.25" customHeight="1" thickBot="1">
      <c r="A44" s="93"/>
      <c r="B44" s="88" t="s">
        <v>1</v>
      </c>
      <c r="C44" s="53">
        <f>C42+C43</f>
        <v>33714558.96477452</v>
      </c>
      <c r="D44" s="69">
        <f>D42+D43</f>
        <v>18207323.19765046</v>
      </c>
      <c r="E44" s="10">
        <f t="shared" si="8"/>
        <v>0.5400433449737173</v>
      </c>
      <c r="F44" s="69">
        <f>SUM(F42:F43)</f>
        <v>8111176.617388488</v>
      </c>
      <c r="G44" s="10">
        <f t="shared" si="9"/>
        <v>0.24058379722134784</v>
      </c>
      <c r="H44" s="69">
        <f>SUM(H42:H43)</f>
        <v>107837.06816600001</v>
      </c>
      <c r="I44" s="10">
        <f t="shared" si="10"/>
        <v>0.0031985311828836263</v>
      </c>
      <c r="J44" s="69">
        <f>SUM(J42:J43)</f>
        <v>3888173.5390276965</v>
      </c>
      <c r="K44" s="10">
        <f t="shared" si="3"/>
        <v>0.11532624653610682</v>
      </c>
    </row>
    <row r="45" spans="1:11" ht="32.25" customHeight="1" thickBot="1">
      <c r="A45" s="91">
        <v>29</v>
      </c>
      <c r="B45" s="104" t="s">
        <v>49</v>
      </c>
      <c r="C45" s="73">
        <v>1164145.3315489998</v>
      </c>
      <c r="D45" s="110">
        <v>1029989</v>
      </c>
      <c r="E45" s="10">
        <f t="shared" si="8"/>
        <v>0.8847598079781905</v>
      </c>
      <c r="F45" s="99">
        <v>889135.5063847003</v>
      </c>
      <c r="G45" s="10">
        <f t="shared" si="9"/>
        <v>0.7637667585726825</v>
      </c>
      <c r="H45" s="100">
        <v>0</v>
      </c>
      <c r="I45" s="10">
        <f t="shared" si="10"/>
        <v>0</v>
      </c>
      <c r="J45" s="99">
        <v>8776</v>
      </c>
      <c r="K45" s="10">
        <f t="shared" si="3"/>
        <v>0.0075385776690980195</v>
      </c>
    </row>
    <row r="46" spans="1:11" ht="32.25" customHeight="1" thickBot="1">
      <c r="A46" s="95"/>
      <c r="B46" s="96" t="s">
        <v>15</v>
      </c>
      <c r="C46" s="78">
        <f>C45</f>
        <v>1164145.3315489998</v>
      </c>
      <c r="D46" s="111">
        <f>D45</f>
        <v>1029989</v>
      </c>
      <c r="E46" s="97">
        <f t="shared" si="8"/>
        <v>0.8847598079781905</v>
      </c>
      <c r="F46" s="65">
        <f>F45</f>
        <v>889135.5063847003</v>
      </c>
      <c r="G46" s="97">
        <f t="shared" si="9"/>
        <v>0.7637667585726825</v>
      </c>
      <c r="H46" s="98">
        <f>H45</f>
        <v>0</v>
      </c>
      <c r="I46" s="97">
        <f t="shared" si="10"/>
        <v>0</v>
      </c>
      <c r="J46" s="71">
        <f>J45</f>
        <v>8776</v>
      </c>
      <c r="K46" s="97">
        <f t="shared" si="3"/>
        <v>0.0075385776690980195</v>
      </c>
    </row>
    <row r="47" spans="1:11" ht="32.25" customHeight="1" thickBot="1">
      <c r="A47" s="89"/>
      <c r="B47" s="88" t="s">
        <v>16</v>
      </c>
      <c r="C47" s="53">
        <f>C44+C46</f>
        <v>34878704.296323515</v>
      </c>
      <c r="D47" s="69">
        <f>D44+D46</f>
        <v>19237312.19765046</v>
      </c>
      <c r="E47" s="10">
        <f t="shared" si="8"/>
        <v>0.5515489346798419</v>
      </c>
      <c r="F47" s="69">
        <f>F44+F46</f>
        <v>9000312.123773187</v>
      </c>
      <c r="G47" s="10">
        <f t="shared" si="9"/>
        <v>0.2580460571960493</v>
      </c>
      <c r="H47" s="69">
        <f>H44+H46</f>
        <v>107837.06816600001</v>
      </c>
      <c r="I47" s="10">
        <f t="shared" si="10"/>
        <v>0.003091773915964157</v>
      </c>
      <c r="J47" s="69">
        <f>J44+J46</f>
        <v>3896949.5390276965</v>
      </c>
      <c r="K47" s="10">
        <f t="shared" si="3"/>
        <v>0.11172862116436089</v>
      </c>
    </row>
    <row r="51" ht="12.75">
      <c r="F51" s="45">
        <v>8090271</v>
      </c>
    </row>
  </sheetData>
  <sheetProtection/>
  <mergeCells count="19">
    <mergeCell ref="A2:K2"/>
    <mergeCell ref="D1:G1"/>
    <mergeCell ref="A3:K3"/>
    <mergeCell ref="A4:K4"/>
    <mergeCell ref="A5:A6"/>
    <mergeCell ref="B5:B6"/>
    <mergeCell ref="C5:C6"/>
    <mergeCell ref="D5:D6"/>
    <mergeCell ref="E5:E6"/>
    <mergeCell ref="F5:F6"/>
    <mergeCell ref="B21:K21"/>
    <mergeCell ref="B38:K38"/>
    <mergeCell ref="B41:K41"/>
    <mergeCell ref="G5:G6"/>
    <mergeCell ref="H5:H6"/>
    <mergeCell ref="I5:I6"/>
    <mergeCell ref="J5:J6"/>
    <mergeCell ref="K5:K6"/>
    <mergeCell ref="B7:K7"/>
  </mergeCells>
  <printOptions/>
  <pageMargins left="0.85" right="0.24" top="0.69" bottom="0.18" header="0.17" footer="0.1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6" sqref="L6"/>
    </sheetView>
  </sheetViews>
  <sheetFormatPr defaultColWidth="9.140625" defaultRowHeight="12.75"/>
  <cols>
    <col min="1" max="1" width="8.8515625" style="29" customWidth="1"/>
    <col min="2" max="2" width="7.8515625" style="29" customWidth="1"/>
    <col min="3" max="3" width="36.140625" style="29" customWidth="1"/>
    <col min="4" max="4" width="15.28125" style="45" customWidth="1"/>
    <col min="5" max="5" width="19.8515625" style="45" customWidth="1"/>
    <col min="6" max="6" width="15.421875" style="45" customWidth="1"/>
    <col min="7" max="7" width="14.421875" style="45" bestFit="1" customWidth="1"/>
    <col min="8" max="8" width="15.28125" style="45" customWidth="1"/>
    <col min="9" max="9" width="13.8515625" style="45" customWidth="1"/>
    <col min="10" max="10" width="14.8515625" style="45" customWidth="1"/>
    <col min="11" max="11" width="22.140625" style="0" customWidth="1"/>
    <col min="12" max="12" width="18.421875" style="0" customWidth="1"/>
  </cols>
  <sheetData>
    <row r="1" spans="2:10" ht="21" thickBot="1">
      <c r="B1" s="150" t="s">
        <v>56</v>
      </c>
      <c r="C1" s="150"/>
      <c r="D1" s="150"/>
      <c r="E1" s="150"/>
      <c r="F1" s="150"/>
      <c r="G1" s="150"/>
      <c r="H1" s="150"/>
      <c r="I1" s="150"/>
      <c r="J1" s="150"/>
    </row>
    <row r="2" spans="2:10" ht="18" thickBot="1">
      <c r="B2" s="151" t="s">
        <v>53</v>
      </c>
      <c r="C2" s="152"/>
      <c r="D2" s="152"/>
      <c r="E2" s="152"/>
      <c r="F2" s="152"/>
      <c r="G2" s="152"/>
      <c r="H2" s="152"/>
      <c r="I2" s="153"/>
      <c r="J2" s="154"/>
    </row>
    <row r="3" spans="2:10" ht="18" customHeight="1" thickBot="1">
      <c r="B3" s="155" t="s">
        <v>7</v>
      </c>
      <c r="C3" s="156"/>
      <c r="D3" s="156"/>
      <c r="E3" s="156"/>
      <c r="F3" s="156"/>
      <c r="G3" s="156"/>
      <c r="H3" s="156"/>
      <c r="I3" s="156"/>
      <c r="J3" s="157"/>
    </row>
    <row r="4" spans="2:10" ht="43.5" customHeight="1">
      <c r="B4" s="158" t="s">
        <v>5</v>
      </c>
      <c r="C4" s="160" t="s">
        <v>0</v>
      </c>
      <c r="D4" s="162" t="s">
        <v>54</v>
      </c>
      <c r="E4" s="164" t="s">
        <v>17</v>
      </c>
      <c r="F4" s="166" t="s">
        <v>19</v>
      </c>
      <c r="G4" s="164" t="s">
        <v>18</v>
      </c>
      <c r="H4" s="166" t="s">
        <v>19</v>
      </c>
      <c r="I4" s="168" t="s">
        <v>20</v>
      </c>
      <c r="J4" s="168" t="s">
        <v>19</v>
      </c>
    </row>
    <row r="5" spans="2:10" ht="18" customHeight="1" thickBot="1">
      <c r="B5" s="159"/>
      <c r="C5" s="161"/>
      <c r="D5" s="163"/>
      <c r="E5" s="165"/>
      <c r="F5" s="167"/>
      <c r="G5" s="165"/>
      <c r="H5" s="167"/>
      <c r="I5" s="169"/>
      <c r="J5" s="169"/>
    </row>
    <row r="6" spans="2:10" ht="24" customHeight="1" thickBot="1">
      <c r="B6" s="15"/>
      <c r="C6" s="171" t="s">
        <v>10</v>
      </c>
      <c r="D6" s="172"/>
      <c r="E6" s="172"/>
      <c r="F6" s="172"/>
      <c r="G6" s="172"/>
      <c r="H6" s="172"/>
      <c r="I6" s="172"/>
      <c r="J6" s="173"/>
    </row>
    <row r="7" spans="2:10" ht="24" customHeight="1">
      <c r="B7" s="84">
        <v>1</v>
      </c>
      <c r="C7" s="8" t="s">
        <v>21</v>
      </c>
      <c r="D7" s="47">
        <v>4551239.1436419</v>
      </c>
      <c r="E7" s="48">
        <v>954181.5416699001</v>
      </c>
      <c r="F7" s="34">
        <f aca="true" t="shared" si="0" ref="F7:F19">SUM(E7/D7)</f>
        <v>0.20965313215916057</v>
      </c>
      <c r="G7" s="75">
        <v>547594.2397521</v>
      </c>
      <c r="H7" s="34">
        <f aca="true" t="shared" si="1" ref="H7:H19">SUM(G7/D7)</f>
        <v>0.12031761515258792</v>
      </c>
      <c r="I7" s="48">
        <v>616980.2302898</v>
      </c>
      <c r="J7" s="38">
        <f aca="true" t="shared" si="2" ref="J7:J19">SUM(I7/D7)</f>
        <v>0.1355631314499753</v>
      </c>
    </row>
    <row r="8" spans="2:10" ht="24" customHeight="1">
      <c r="B8" s="28">
        <v>2</v>
      </c>
      <c r="C8" s="9" t="s">
        <v>31</v>
      </c>
      <c r="D8" s="49">
        <v>1412906.53375</v>
      </c>
      <c r="E8" s="48">
        <v>693431.4341200001</v>
      </c>
      <c r="F8" s="35">
        <f t="shared" si="0"/>
        <v>0.49078365592914447</v>
      </c>
      <c r="G8" s="76">
        <v>194500.34762</v>
      </c>
      <c r="H8" s="35">
        <f t="shared" si="1"/>
        <v>0.1376597410897209</v>
      </c>
      <c r="I8" s="48">
        <v>478156.9931300001</v>
      </c>
      <c r="J8" s="39">
        <f t="shared" si="2"/>
        <v>0.338420823818347</v>
      </c>
    </row>
    <row r="9" spans="2:10" ht="24" customHeight="1">
      <c r="B9" s="84">
        <v>3</v>
      </c>
      <c r="C9" s="9" t="s">
        <v>8</v>
      </c>
      <c r="D9" s="49">
        <v>400565.9301926999</v>
      </c>
      <c r="E9" s="50">
        <v>29913.7043117</v>
      </c>
      <c r="F9" s="35">
        <f t="shared" si="0"/>
        <v>0.07467860358795228</v>
      </c>
      <c r="G9" s="76">
        <v>20774.600641999998</v>
      </c>
      <c r="H9" s="35">
        <f t="shared" si="1"/>
        <v>0.0518631243351275</v>
      </c>
      <c r="I9" s="48">
        <v>2415.2747277</v>
      </c>
      <c r="J9" s="39">
        <f t="shared" si="2"/>
        <v>0.006029655908424578</v>
      </c>
    </row>
    <row r="10" spans="2:10" s="29" customFormat="1" ht="24" customHeight="1">
      <c r="B10" s="28">
        <v>4</v>
      </c>
      <c r="C10" s="9" t="s">
        <v>22</v>
      </c>
      <c r="D10" s="49">
        <v>668706.979932</v>
      </c>
      <c r="E10" s="50">
        <v>65162.63711704885</v>
      </c>
      <c r="F10" s="35">
        <f t="shared" si="0"/>
        <v>0.09744572596456995</v>
      </c>
      <c r="G10" s="76">
        <v>83371.0002634</v>
      </c>
      <c r="H10" s="35">
        <f t="shared" si="1"/>
        <v>0.12467493650489171</v>
      </c>
      <c r="I10" s="48">
        <v>45272.844815000004</v>
      </c>
      <c r="J10" s="39">
        <f t="shared" si="2"/>
        <v>0.06770206708415656</v>
      </c>
    </row>
    <row r="11" spans="2:10" ht="24" customHeight="1">
      <c r="B11" s="84">
        <v>5</v>
      </c>
      <c r="C11" s="9" t="s">
        <v>32</v>
      </c>
      <c r="D11" s="49">
        <v>686263.5056773</v>
      </c>
      <c r="E11" s="50">
        <v>396386.145768338</v>
      </c>
      <c r="F11" s="35">
        <f t="shared" si="0"/>
        <v>0.5776005025607899</v>
      </c>
      <c r="G11" s="76">
        <v>95271.96916339999</v>
      </c>
      <c r="H11" s="35">
        <f t="shared" si="1"/>
        <v>0.1388270953871755</v>
      </c>
      <c r="I11" s="48">
        <v>180633.50666559997</v>
      </c>
      <c r="J11" s="39">
        <f t="shared" si="2"/>
        <v>0.26321304451025085</v>
      </c>
    </row>
    <row r="12" spans="2:10" ht="24" customHeight="1">
      <c r="B12" s="28">
        <v>6</v>
      </c>
      <c r="C12" s="9" t="s">
        <v>33</v>
      </c>
      <c r="D12" s="49">
        <v>95354.12639</v>
      </c>
      <c r="E12" s="50">
        <v>6935.56</v>
      </c>
      <c r="F12" s="35">
        <f t="shared" si="0"/>
        <v>0.07273476526472951</v>
      </c>
      <c r="G12" s="76">
        <v>14830.6286</v>
      </c>
      <c r="H12" s="35">
        <f t="shared" si="1"/>
        <v>0.1555321113146428</v>
      </c>
      <c r="I12" s="48">
        <v>3306.3785857800003</v>
      </c>
      <c r="J12" s="39">
        <f t="shared" si="2"/>
        <v>0.03467472998763426</v>
      </c>
    </row>
    <row r="13" spans="2:10" ht="24" customHeight="1">
      <c r="B13" s="84">
        <v>7</v>
      </c>
      <c r="C13" s="9" t="s">
        <v>23</v>
      </c>
      <c r="D13" s="49">
        <v>1086263.6858211</v>
      </c>
      <c r="E13" s="50">
        <v>357548.5855138001</v>
      </c>
      <c r="F13" s="35">
        <f t="shared" si="0"/>
        <v>0.3291545047310786</v>
      </c>
      <c r="G13" s="76">
        <v>197642.6674177</v>
      </c>
      <c r="H13" s="35">
        <f t="shared" si="1"/>
        <v>0.18194722883358025</v>
      </c>
      <c r="I13" s="48">
        <v>298417.6330898001</v>
      </c>
      <c r="J13" s="39">
        <f t="shared" si="2"/>
        <v>0.2747193310289371</v>
      </c>
    </row>
    <row r="14" spans="2:10" ht="24" customHeight="1">
      <c r="B14" s="28">
        <v>8</v>
      </c>
      <c r="C14" s="9" t="s">
        <v>24</v>
      </c>
      <c r="D14" s="49">
        <v>429213</v>
      </c>
      <c r="E14" s="50">
        <v>137025.3966614</v>
      </c>
      <c r="F14" s="35">
        <f t="shared" si="0"/>
        <v>0.3192480112703949</v>
      </c>
      <c r="G14" s="76">
        <v>61739.0740986</v>
      </c>
      <c r="H14" s="35">
        <f t="shared" si="1"/>
        <v>0.1438425073299271</v>
      </c>
      <c r="I14" s="48">
        <v>59581</v>
      </c>
      <c r="J14" s="39">
        <f t="shared" si="2"/>
        <v>0.13881452798493987</v>
      </c>
    </row>
    <row r="15" spans="2:10" ht="24" customHeight="1">
      <c r="B15" s="84">
        <v>9</v>
      </c>
      <c r="C15" s="9" t="s">
        <v>25</v>
      </c>
      <c r="D15" s="49">
        <v>707466.8749325001</v>
      </c>
      <c r="E15" s="50">
        <v>101118.6957509</v>
      </c>
      <c r="F15" s="35">
        <f t="shared" si="0"/>
        <v>0.14293064358744403</v>
      </c>
      <c r="G15" s="76">
        <v>66593.27499058799</v>
      </c>
      <c r="H15" s="35">
        <f t="shared" si="1"/>
        <v>0.09412917742182869</v>
      </c>
      <c r="I15" s="48">
        <v>191.5504481</v>
      </c>
      <c r="J15" s="39">
        <f t="shared" si="2"/>
        <v>0.00027075535956121757</v>
      </c>
    </row>
    <row r="16" spans="2:10" ht="24" customHeight="1">
      <c r="B16" s="28">
        <v>10</v>
      </c>
      <c r="C16" s="9" t="s">
        <v>26</v>
      </c>
      <c r="D16" s="49">
        <v>273173</v>
      </c>
      <c r="E16" s="50">
        <v>15073.330000000002</v>
      </c>
      <c r="F16" s="35">
        <f t="shared" si="0"/>
        <v>0.05517869628403979</v>
      </c>
      <c r="G16" s="76">
        <v>29918</v>
      </c>
      <c r="H16" s="35">
        <f t="shared" si="1"/>
        <v>0.10952034059002903</v>
      </c>
      <c r="I16" s="48">
        <v>324.36</v>
      </c>
      <c r="J16" s="39">
        <f t="shared" si="2"/>
        <v>0.0011873794262244072</v>
      </c>
    </row>
    <row r="17" spans="2:10" ht="24" customHeight="1">
      <c r="B17" s="84">
        <v>11</v>
      </c>
      <c r="C17" s="9" t="s">
        <v>27</v>
      </c>
      <c r="D17" s="49">
        <v>7063090.6</v>
      </c>
      <c r="E17" s="50">
        <v>1424334.9200000002</v>
      </c>
      <c r="F17" s="35">
        <f t="shared" si="0"/>
        <v>0.20165887720596423</v>
      </c>
      <c r="G17" s="76">
        <v>680505.89</v>
      </c>
      <c r="H17" s="35">
        <f t="shared" si="1"/>
        <v>0.09634675930675447</v>
      </c>
      <c r="I17" s="48">
        <v>505055.9</v>
      </c>
      <c r="J17" s="39">
        <f t="shared" si="2"/>
        <v>0.07150636011946386</v>
      </c>
    </row>
    <row r="18" spans="2:10" ht="24" customHeight="1" thickBot="1">
      <c r="B18" s="85">
        <v>12</v>
      </c>
      <c r="C18" s="94" t="s">
        <v>28</v>
      </c>
      <c r="D18" s="54">
        <v>1430690.7856068998</v>
      </c>
      <c r="E18" s="51">
        <v>569186.8118699001</v>
      </c>
      <c r="F18" s="36">
        <f t="shared" si="0"/>
        <v>0.3978405519879341</v>
      </c>
      <c r="G18" s="77">
        <v>124719.9830635</v>
      </c>
      <c r="H18" s="36">
        <f t="shared" si="1"/>
        <v>0.08717466018388713</v>
      </c>
      <c r="I18" s="78">
        <v>190047.22799250003</v>
      </c>
      <c r="J18" s="41">
        <f t="shared" si="2"/>
        <v>0.13283599077062755</v>
      </c>
    </row>
    <row r="19" spans="2:10" ht="24" customHeight="1" thickBot="1">
      <c r="B19" s="15"/>
      <c r="C19" s="4" t="s">
        <v>1</v>
      </c>
      <c r="D19" s="52">
        <f>SUM(D7:D18)</f>
        <v>18804934.165944397</v>
      </c>
      <c r="E19" s="52">
        <f>SUM(E7:E18)</f>
        <v>4750298.762782987</v>
      </c>
      <c r="F19" s="18">
        <f t="shared" si="0"/>
        <v>0.25260916740595374</v>
      </c>
      <c r="G19" s="52">
        <f>SUM(G7:G18)</f>
        <v>2117461.675611288</v>
      </c>
      <c r="H19" s="18">
        <f t="shared" si="1"/>
        <v>0.1126013873234396</v>
      </c>
      <c r="I19" s="53">
        <f>SUM(I7:I18)</f>
        <v>2380382.8997442806</v>
      </c>
      <c r="J19" s="40">
        <f t="shared" si="2"/>
        <v>0.1265828892958922</v>
      </c>
    </row>
    <row r="20" spans="2:10" ht="24" customHeight="1" thickBot="1">
      <c r="B20" s="15"/>
      <c r="C20" s="174" t="s">
        <v>30</v>
      </c>
      <c r="D20" s="175"/>
      <c r="E20" s="175"/>
      <c r="F20" s="175"/>
      <c r="G20" s="175"/>
      <c r="H20" s="175"/>
      <c r="I20" s="175"/>
      <c r="J20" s="176"/>
    </row>
    <row r="21" spans="2:10" ht="24" customHeight="1">
      <c r="B21" s="19">
        <v>13</v>
      </c>
      <c r="C21" s="14" t="s">
        <v>45</v>
      </c>
      <c r="D21" s="54">
        <v>239293.42636338095</v>
      </c>
      <c r="E21" s="51">
        <v>33281.687640899996</v>
      </c>
      <c r="F21" s="36">
        <f>SUM(E21/D21)</f>
        <v>0.13908316725073686</v>
      </c>
      <c r="G21" s="77">
        <v>34200.71496710001</v>
      </c>
      <c r="H21" s="36">
        <f>SUM(G21/D21)</f>
        <v>0.1429237546841936</v>
      </c>
      <c r="I21" s="78">
        <v>30231.900388799997</v>
      </c>
      <c r="J21" s="41">
        <f>SUM(I21/D21)</f>
        <v>0.1263381984546918</v>
      </c>
    </row>
    <row r="22" spans="2:10" ht="24" customHeight="1">
      <c r="B22" s="28">
        <v>14</v>
      </c>
      <c r="C22" s="3" t="s">
        <v>46</v>
      </c>
      <c r="D22" s="49">
        <v>101375.675222</v>
      </c>
      <c r="E22" s="50">
        <v>3416.6478159999997</v>
      </c>
      <c r="F22" s="35">
        <f aca="true" t="shared" si="3" ref="F22:F36">SUM(E22/D22)</f>
        <v>0.03370283658794844</v>
      </c>
      <c r="G22" s="76">
        <v>12257.720136200001</v>
      </c>
      <c r="H22" s="35">
        <f aca="true" t="shared" si="4" ref="H22:H36">SUM(G22/D22)</f>
        <v>0.12091381990163945</v>
      </c>
      <c r="I22" s="50">
        <v>272</v>
      </c>
      <c r="J22" s="39">
        <f aca="true" t="shared" si="5" ref="J22:J36">SUM(I22/D22)</f>
        <v>0.0026830894038866243</v>
      </c>
    </row>
    <row r="23" spans="2:10" ht="24" customHeight="1">
      <c r="B23" s="28">
        <v>15</v>
      </c>
      <c r="C23" s="3" t="s">
        <v>47</v>
      </c>
      <c r="D23" s="49">
        <v>6549170.297031253</v>
      </c>
      <c r="E23" s="50">
        <v>195303.3635483</v>
      </c>
      <c r="F23" s="35">
        <f t="shared" si="3"/>
        <v>0.02982108491465419</v>
      </c>
      <c r="G23" s="76">
        <v>211262.27264279994</v>
      </c>
      <c r="H23" s="35">
        <f t="shared" si="4"/>
        <v>0.032257868258299134</v>
      </c>
      <c r="I23" s="50">
        <v>125163.62573030003</v>
      </c>
      <c r="J23" s="39">
        <f t="shared" si="5"/>
        <v>0.019111371372803797</v>
      </c>
    </row>
    <row r="24" spans="2:10" ht="24" customHeight="1">
      <c r="B24" s="28">
        <v>16</v>
      </c>
      <c r="C24" s="3" t="s">
        <v>48</v>
      </c>
      <c r="D24" s="49">
        <v>2373893.6552440743</v>
      </c>
      <c r="E24" s="50">
        <v>131122.57031330097</v>
      </c>
      <c r="F24" s="35">
        <f t="shared" si="3"/>
        <v>0.05523523348387713</v>
      </c>
      <c r="G24" s="76">
        <v>760476.8048316007</v>
      </c>
      <c r="H24" s="35">
        <f t="shared" si="4"/>
        <v>0.320349988362647</v>
      </c>
      <c r="I24" s="50">
        <v>23034.3451729</v>
      </c>
      <c r="J24" s="39">
        <f t="shared" si="5"/>
        <v>0.009703191683425138</v>
      </c>
    </row>
    <row r="25" spans="2:10" ht="24" customHeight="1">
      <c r="B25" s="28">
        <v>17</v>
      </c>
      <c r="C25" s="3" t="s">
        <v>34</v>
      </c>
      <c r="D25" s="49">
        <v>516074.89956999995</v>
      </c>
      <c r="E25" s="50">
        <v>33035.8584311</v>
      </c>
      <c r="F25" s="35">
        <f t="shared" si="3"/>
        <v>0.06401368959936996</v>
      </c>
      <c r="G25" s="76">
        <v>19547.353760500002</v>
      </c>
      <c r="H25" s="35">
        <f t="shared" si="4"/>
        <v>0.037876970526540044</v>
      </c>
      <c r="I25" s="50">
        <v>12633.483737800001</v>
      </c>
      <c r="J25" s="39">
        <f t="shared" si="5"/>
        <v>0.024479942249325395</v>
      </c>
    </row>
    <row r="26" spans="2:10" ht="24" customHeight="1">
      <c r="B26" s="28">
        <v>18</v>
      </c>
      <c r="C26" s="3" t="s">
        <v>35</v>
      </c>
      <c r="D26" s="49">
        <v>465343.09301124146</v>
      </c>
      <c r="E26" s="50">
        <v>13258.02</v>
      </c>
      <c r="F26" s="35">
        <f t="shared" si="3"/>
        <v>0.0284908494380075</v>
      </c>
      <c r="G26" s="76">
        <v>3090</v>
      </c>
      <c r="H26" s="35">
        <f t="shared" si="4"/>
        <v>0.006640261876467464</v>
      </c>
      <c r="I26" s="50">
        <v>12503.562497600082</v>
      </c>
      <c r="J26" s="39">
        <f t="shared" si="5"/>
        <v>0.026869556431340497</v>
      </c>
    </row>
    <row r="27" spans="2:10" ht="24" customHeight="1">
      <c r="B27" s="28">
        <v>19</v>
      </c>
      <c r="C27" s="3" t="s">
        <v>36</v>
      </c>
      <c r="D27" s="49">
        <v>119836.94</v>
      </c>
      <c r="E27" s="50">
        <v>24952</v>
      </c>
      <c r="F27" s="35">
        <f t="shared" si="3"/>
        <v>0.20821626453412445</v>
      </c>
      <c r="G27" s="76">
        <v>15301.24</v>
      </c>
      <c r="H27" s="35">
        <f t="shared" si="4"/>
        <v>0.1276838343836216</v>
      </c>
      <c r="I27" s="50">
        <v>24695</v>
      </c>
      <c r="J27" s="39">
        <f t="shared" si="5"/>
        <v>0.20607168373958815</v>
      </c>
    </row>
    <row r="28" spans="2:10" ht="24" customHeight="1">
      <c r="B28" s="28">
        <v>20</v>
      </c>
      <c r="C28" s="3" t="s">
        <v>37</v>
      </c>
      <c r="D28" s="49">
        <v>570017.0891398579</v>
      </c>
      <c r="E28" s="50">
        <v>139361.937424858</v>
      </c>
      <c r="F28" s="35">
        <f t="shared" si="3"/>
        <v>0.24448729710042874</v>
      </c>
      <c r="G28" s="76">
        <v>102319.92759395798</v>
      </c>
      <c r="H28" s="35">
        <f t="shared" si="4"/>
        <v>0.17950326322383825</v>
      </c>
      <c r="I28" s="50">
        <v>59521.29672198501</v>
      </c>
      <c r="J28" s="39">
        <f t="shared" si="5"/>
        <v>0.10442019696602643</v>
      </c>
    </row>
    <row r="29" spans="2:10" ht="24" customHeight="1">
      <c r="B29" s="28">
        <v>21</v>
      </c>
      <c r="C29" s="3" t="s">
        <v>44</v>
      </c>
      <c r="D29" s="49">
        <v>1832614.3011646</v>
      </c>
      <c r="E29" s="50">
        <v>160959.60627000002</v>
      </c>
      <c r="F29" s="35">
        <f t="shared" si="3"/>
        <v>0.08783059597849503</v>
      </c>
      <c r="G29" s="76">
        <v>136106.1568</v>
      </c>
      <c r="H29" s="35">
        <f t="shared" si="4"/>
        <v>0.07426885008673483</v>
      </c>
      <c r="I29" s="50">
        <v>157182.65673999998</v>
      </c>
      <c r="J29" s="39">
        <f t="shared" si="5"/>
        <v>0.08576963338118264</v>
      </c>
    </row>
    <row r="30" spans="2:10" ht="24" customHeight="1">
      <c r="B30" s="28">
        <v>22</v>
      </c>
      <c r="C30" s="3" t="s">
        <v>29</v>
      </c>
      <c r="D30" s="49">
        <v>41572</v>
      </c>
      <c r="E30" s="50">
        <v>10711</v>
      </c>
      <c r="F30" s="35">
        <f t="shared" si="3"/>
        <v>0.257649379389974</v>
      </c>
      <c r="G30" s="76">
        <v>19368</v>
      </c>
      <c r="H30" s="35">
        <f t="shared" si="4"/>
        <v>0.46589050322332337</v>
      </c>
      <c r="I30" s="50">
        <v>37</v>
      </c>
      <c r="J30" s="39">
        <f t="shared" si="5"/>
        <v>0.0008900221302799962</v>
      </c>
    </row>
    <row r="31" spans="2:10" ht="24" customHeight="1">
      <c r="B31" s="28">
        <v>23</v>
      </c>
      <c r="C31" s="3" t="s">
        <v>50</v>
      </c>
      <c r="D31" s="86">
        <v>204440.92093659975</v>
      </c>
      <c r="E31" s="50">
        <v>54897.71930440001</v>
      </c>
      <c r="F31" s="35">
        <f t="shared" si="3"/>
        <v>0.26852608104531395</v>
      </c>
      <c r="G31" s="76">
        <v>37567.237120900005</v>
      </c>
      <c r="H31" s="35">
        <f t="shared" si="4"/>
        <v>0.18375595721636462</v>
      </c>
      <c r="I31" s="50">
        <v>16808.63302810001</v>
      </c>
      <c r="J31" s="39">
        <f t="shared" si="5"/>
        <v>0.08221755679388972</v>
      </c>
    </row>
    <row r="32" spans="2:10" ht="24" customHeight="1">
      <c r="B32" s="28">
        <v>24</v>
      </c>
      <c r="C32" s="3" t="s">
        <v>41</v>
      </c>
      <c r="D32" s="49">
        <v>306241.44697151333</v>
      </c>
      <c r="E32" s="50">
        <v>16001.8806295336</v>
      </c>
      <c r="F32" s="35">
        <f t="shared" si="3"/>
        <v>0.05225249811147248</v>
      </c>
      <c r="G32" s="76">
        <v>26505.865086040998</v>
      </c>
      <c r="H32" s="35">
        <f t="shared" si="4"/>
        <v>0.08655218079774349</v>
      </c>
      <c r="I32" s="50">
        <v>15995.5402095336</v>
      </c>
      <c r="J32" s="39">
        <f t="shared" si="5"/>
        <v>0.05223179412100123</v>
      </c>
    </row>
    <row r="33" spans="2:10" ht="24" customHeight="1">
      <c r="B33" s="28">
        <v>25</v>
      </c>
      <c r="C33" s="3" t="s">
        <v>40</v>
      </c>
      <c r="D33" s="49">
        <v>507614.6346838997</v>
      </c>
      <c r="E33" s="50">
        <v>2906.9496636999997</v>
      </c>
      <c r="F33" s="35">
        <f t="shared" si="3"/>
        <v>0.005726686082465307</v>
      </c>
      <c r="G33" s="76">
        <v>58304.78882740004</v>
      </c>
      <c r="H33" s="35">
        <f t="shared" si="4"/>
        <v>0.11486033861830526</v>
      </c>
      <c r="I33" s="50">
        <v>2319.0680184000003</v>
      </c>
      <c r="J33" s="39">
        <f t="shared" si="5"/>
        <v>0.004568560202847823</v>
      </c>
    </row>
    <row r="34" spans="2:10" ht="24" customHeight="1">
      <c r="B34" s="28">
        <v>26</v>
      </c>
      <c r="C34" s="3" t="s">
        <v>43</v>
      </c>
      <c r="D34" s="49">
        <v>61640</v>
      </c>
      <c r="E34" s="50">
        <v>22285</v>
      </c>
      <c r="F34" s="35">
        <f t="shared" si="3"/>
        <v>0.361534717715769</v>
      </c>
      <c r="G34" s="76">
        <v>56902</v>
      </c>
      <c r="H34" s="35">
        <f t="shared" si="4"/>
        <v>0.923134328358209</v>
      </c>
      <c r="I34" s="50">
        <v>22285</v>
      </c>
      <c r="J34" s="39">
        <f t="shared" si="5"/>
        <v>0.361534717715769</v>
      </c>
    </row>
    <row r="35" spans="2:10" ht="24" customHeight="1" thickBot="1">
      <c r="B35" s="28">
        <v>27</v>
      </c>
      <c r="C35" s="22" t="s">
        <v>42</v>
      </c>
      <c r="D35" s="54">
        <v>49103.41949170003</v>
      </c>
      <c r="E35" s="51">
        <v>11080.938446700002</v>
      </c>
      <c r="F35" s="36">
        <f t="shared" si="3"/>
        <v>0.22566531132466278</v>
      </c>
      <c r="G35" s="77">
        <v>15314.3380158</v>
      </c>
      <c r="H35" s="36">
        <f t="shared" si="4"/>
        <v>0.3118792575818185</v>
      </c>
      <c r="I35" s="51">
        <v>1025.8086543000002</v>
      </c>
      <c r="J35" s="41">
        <f t="shared" si="5"/>
        <v>0.020890778379973985</v>
      </c>
    </row>
    <row r="36" spans="1:10" s="16" customFormat="1" ht="24" customHeight="1" thickBot="1">
      <c r="A36" s="79"/>
      <c r="B36" s="15"/>
      <c r="C36" s="4" t="s">
        <v>1</v>
      </c>
      <c r="D36" s="53">
        <f>SUM(D21:D35)</f>
        <v>13938231.798830118</v>
      </c>
      <c r="E36" s="53">
        <f>SUM(E21:E35)</f>
        <v>852575.1794887925</v>
      </c>
      <c r="F36" s="18">
        <f t="shared" si="3"/>
        <v>0.06116810164976249</v>
      </c>
      <c r="G36" s="52">
        <f>SUM(G21:G35)</f>
        <v>1508524.4197822998</v>
      </c>
      <c r="H36" s="18">
        <f t="shared" si="4"/>
        <v>0.1082292532908597</v>
      </c>
      <c r="I36" s="53">
        <f>SUM(I21:I35)</f>
        <v>503708.92089971865</v>
      </c>
      <c r="J36" s="40">
        <f t="shared" si="5"/>
        <v>0.036138652891537976</v>
      </c>
    </row>
    <row r="37" spans="2:10" ht="24" customHeight="1" thickBot="1">
      <c r="B37" s="15"/>
      <c r="C37" s="177" t="s">
        <v>9</v>
      </c>
      <c r="D37" s="178"/>
      <c r="E37" s="178"/>
      <c r="F37" s="178"/>
      <c r="G37" s="178"/>
      <c r="H37" s="178"/>
      <c r="I37" s="178"/>
      <c r="J37" s="179"/>
    </row>
    <row r="38" spans="2:10" ht="24" customHeight="1" thickBot="1">
      <c r="B38" s="85">
        <v>28</v>
      </c>
      <c r="C38" s="22" t="s">
        <v>38</v>
      </c>
      <c r="D38" s="55">
        <v>971393</v>
      </c>
      <c r="E38" s="51">
        <v>594557.4700000001</v>
      </c>
      <c r="F38" s="36">
        <f>SUM(E38/D38)</f>
        <v>0.6120668668602719</v>
      </c>
      <c r="G38" s="77">
        <v>190106.71</v>
      </c>
      <c r="H38" s="36">
        <f>SUM(G38/D38)</f>
        <v>0.19570525008930473</v>
      </c>
      <c r="I38" s="51">
        <v>554506.95</v>
      </c>
      <c r="J38" s="41">
        <f>SUM(I38/D38)</f>
        <v>0.5708368806446</v>
      </c>
    </row>
    <row r="39" spans="1:13" s="16" customFormat="1" ht="24" customHeight="1" thickBot="1">
      <c r="A39" s="79"/>
      <c r="B39" s="15"/>
      <c r="C39" s="4" t="s">
        <v>1</v>
      </c>
      <c r="D39" s="52">
        <f>D38</f>
        <v>971393</v>
      </c>
      <c r="E39" s="52">
        <f>E38</f>
        <v>594557.4700000001</v>
      </c>
      <c r="F39" s="18">
        <f>SUM(E39/D39)</f>
        <v>0.6120668668602719</v>
      </c>
      <c r="G39" s="80">
        <f>G38</f>
        <v>190106.71</v>
      </c>
      <c r="H39" s="18">
        <f>SUM(G39/D39)</f>
        <v>0.19570525008930473</v>
      </c>
      <c r="I39" s="57">
        <f>I38</f>
        <v>554506.95</v>
      </c>
      <c r="J39" s="40">
        <f>SUM(I39/D39)</f>
        <v>0.5708368806446</v>
      </c>
      <c r="M39" s="17"/>
    </row>
    <row r="40" spans="2:13" ht="24" customHeight="1" thickBot="1">
      <c r="B40" s="23"/>
      <c r="C40" s="24" t="s">
        <v>3</v>
      </c>
      <c r="D40" s="58"/>
      <c r="E40" s="59"/>
      <c r="F40" s="37"/>
      <c r="G40" s="81"/>
      <c r="H40" s="37"/>
      <c r="I40" s="59"/>
      <c r="J40" s="40"/>
      <c r="M40" s="12"/>
    </row>
    <row r="41" spans="2:13" ht="24" customHeight="1" thickBot="1">
      <c r="B41" s="84"/>
      <c r="C41" s="6" t="s">
        <v>4</v>
      </c>
      <c r="D41" s="60">
        <f>D19+D36</f>
        <v>32743165.964774515</v>
      </c>
      <c r="E41" s="60">
        <f>E19+E36</f>
        <v>5602873.94227178</v>
      </c>
      <c r="F41" s="18">
        <f aca="true" t="shared" si="6" ref="F41:F46">SUM(E41/D41)</f>
        <v>0.17111582759893829</v>
      </c>
      <c r="G41" s="80">
        <f>G19+G36</f>
        <v>3625986.095393588</v>
      </c>
      <c r="H41" s="18">
        <f aca="true" t="shared" si="7" ref="H41:H46">SUM(G41/D41)</f>
        <v>0.11074024116343748</v>
      </c>
      <c r="I41" s="57">
        <f>I19+I36</f>
        <v>2884091.820643999</v>
      </c>
      <c r="J41" s="40">
        <f aca="true" t="shared" si="8" ref="J41:J46">SUM(I41/D41)</f>
        <v>0.08808225275914794</v>
      </c>
      <c r="M41" s="11"/>
    </row>
    <row r="42" spans="2:13" ht="24" customHeight="1" thickBot="1">
      <c r="B42" s="85"/>
      <c r="C42" s="6" t="s">
        <v>2</v>
      </c>
      <c r="D42" s="60">
        <f>D39</f>
        <v>971393</v>
      </c>
      <c r="E42" s="60">
        <f>E39</f>
        <v>594557.4700000001</v>
      </c>
      <c r="F42" s="18">
        <f t="shared" si="6"/>
        <v>0.6120668668602719</v>
      </c>
      <c r="G42" s="77">
        <f>G39</f>
        <v>190106.71</v>
      </c>
      <c r="H42" s="18">
        <f t="shared" si="7"/>
        <v>0.19570525008930473</v>
      </c>
      <c r="I42" s="61">
        <f>I39</f>
        <v>554506.95</v>
      </c>
      <c r="J42" s="40">
        <f t="shared" si="8"/>
        <v>0.5708368806446</v>
      </c>
      <c r="M42" s="11"/>
    </row>
    <row r="43" spans="1:10" s="16" customFormat="1" ht="24" customHeight="1" thickBot="1">
      <c r="A43" s="79"/>
      <c r="B43" s="15"/>
      <c r="C43" s="6" t="s">
        <v>1</v>
      </c>
      <c r="D43" s="62">
        <f>D41+D42</f>
        <v>33714558.96477452</v>
      </c>
      <c r="E43" s="62">
        <f>E41+E42</f>
        <v>6197431.41227178</v>
      </c>
      <c r="F43" s="18">
        <f t="shared" si="6"/>
        <v>0.18382062831511306</v>
      </c>
      <c r="G43" s="80">
        <f>G41+G42</f>
        <v>3816092.805393588</v>
      </c>
      <c r="H43" s="18">
        <f t="shared" si="7"/>
        <v>0.11318827600208857</v>
      </c>
      <c r="I43" s="57">
        <f>I41+I42</f>
        <v>3438598.770643999</v>
      </c>
      <c r="J43" s="40">
        <f t="shared" si="8"/>
        <v>0.10199150978770621</v>
      </c>
    </row>
    <row r="44" spans="2:10" ht="24" customHeight="1" thickBot="1">
      <c r="B44" s="85">
        <v>29</v>
      </c>
      <c r="C44" s="25" t="s">
        <v>49</v>
      </c>
      <c r="D44" s="55">
        <v>1164145.3315489998</v>
      </c>
      <c r="E44" s="51">
        <v>670931.8754692901</v>
      </c>
      <c r="F44" s="36">
        <f t="shared" si="6"/>
        <v>0.5763299970258482</v>
      </c>
      <c r="G44" s="83">
        <v>129828.62154899999</v>
      </c>
      <c r="H44" s="36">
        <f t="shared" si="7"/>
        <v>0.11152269225376815</v>
      </c>
      <c r="I44" s="51">
        <v>583026.8854692901</v>
      </c>
      <c r="J44" s="41">
        <f t="shared" si="8"/>
        <v>0.500819674029462</v>
      </c>
    </row>
    <row r="45" spans="2:10" ht="24" customHeight="1" thickBot="1">
      <c r="B45" s="15"/>
      <c r="C45" s="4" t="s">
        <v>15</v>
      </c>
      <c r="D45" s="62">
        <f>D44</f>
        <v>1164145.3315489998</v>
      </c>
      <c r="E45" s="62">
        <f>E44</f>
        <v>670931.8754692901</v>
      </c>
      <c r="F45" s="18">
        <f t="shared" si="6"/>
        <v>0.5763299970258482</v>
      </c>
      <c r="G45" s="80">
        <f>G44</f>
        <v>129828.62154899999</v>
      </c>
      <c r="H45" s="18">
        <f t="shared" si="7"/>
        <v>0.11152269225376815</v>
      </c>
      <c r="I45" s="57">
        <f>I44</f>
        <v>583026.8854692901</v>
      </c>
      <c r="J45" s="40">
        <f t="shared" si="8"/>
        <v>0.500819674029462</v>
      </c>
    </row>
    <row r="46" spans="1:10" s="16" customFormat="1" ht="24" customHeight="1" thickBot="1">
      <c r="A46" s="79"/>
      <c r="B46" s="15"/>
      <c r="C46" s="7" t="s">
        <v>16</v>
      </c>
      <c r="D46" s="63">
        <f>D43+D45</f>
        <v>34878704.296323515</v>
      </c>
      <c r="E46" s="63">
        <f>E43+E45</f>
        <v>6868363.28774107</v>
      </c>
      <c r="F46" s="18">
        <f t="shared" si="6"/>
        <v>0.19692140021569116</v>
      </c>
      <c r="G46" s="80">
        <f>G43+G45</f>
        <v>3945921.426942588</v>
      </c>
      <c r="H46" s="18">
        <f t="shared" si="7"/>
        <v>0.11313268386975368</v>
      </c>
      <c r="I46" s="57">
        <f>I43+I45</f>
        <v>4021625.656113289</v>
      </c>
      <c r="J46" s="40">
        <f t="shared" si="8"/>
        <v>0.11530318391263174</v>
      </c>
    </row>
    <row r="47" spans="2:10" ht="9.75" customHeight="1">
      <c r="B47" s="20"/>
      <c r="C47" s="21"/>
      <c r="D47" s="64"/>
      <c r="E47" s="64"/>
      <c r="F47" s="170"/>
      <c r="G47" s="170"/>
      <c r="H47" s="170"/>
      <c r="I47" s="170"/>
      <c r="J47" s="170"/>
    </row>
    <row r="48" spans="4:10" s="29" customFormat="1" ht="24" customHeight="1">
      <c r="D48" s="45"/>
      <c r="E48" s="45"/>
      <c r="F48" s="45"/>
      <c r="G48" s="45"/>
      <c r="H48" s="45"/>
      <c r="I48" s="74" t="s">
        <v>39</v>
      </c>
      <c r="J48" s="45"/>
    </row>
    <row r="51" ht="12.75">
      <c r="D51" s="82"/>
    </row>
  </sheetData>
  <sheetProtection/>
  <mergeCells count="16">
    <mergeCell ref="I4:I5"/>
    <mergeCell ref="J4:J5"/>
    <mergeCell ref="F47:J47"/>
    <mergeCell ref="C6:J6"/>
    <mergeCell ref="C20:J20"/>
    <mergeCell ref="C37:J37"/>
    <mergeCell ref="B1:J1"/>
    <mergeCell ref="B2:J2"/>
    <mergeCell ref="B3:J3"/>
    <mergeCell ref="B4:B5"/>
    <mergeCell ref="C4:C5"/>
    <mergeCell ref="D4:D5"/>
    <mergeCell ref="E4:E5"/>
    <mergeCell ref="F4:F5"/>
    <mergeCell ref="G4:G5"/>
    <mergeCell ref="H4:H5"/>
  </mergeCells>
  <printOptions/>
  <pageMargins left="0.5" right="0.74" top="0.64" bottom="0" header="0.17" footer="0.3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</dc:creator>
  <cp:keywords/>
  <dc:description/>
  <cp:lastModifiedBy>SLPC</cp:lastModifiedBy>
  <cp:lastPrinted>2023-05-09T08:17:59Z</cp:lastPrinted>
  <dcterms:created xsi:type="dcterms:W3CDTF">2005-03-03T10:01:26Z</dcterms:created>
  <dcterms:modified xsi:type="dcterms:W3CDTF">2023-05-09T08:18:06Z</dcterms:modified>
  <cp:category/>
  <cp:version/>
  <cp:contentType/>
  <cp:contentStatus/>
</cp:coreProperties>
</file>