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072"/>
  </bookViews>
  <sheets>
    <sheet name="Priority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Priority!$A$1:$U$51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1" l="1"/>
  <c r="S40" i="1"/>
  <c r="F40" i="1"/>
  <c r="G40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10" i="1"/>
  <c r="G11" i="1"/>
  <c r="G12" i="1"/>
  <c r="G13" i="1"/>
  <c r="G14" i="1"/>
  <c r="G15" i="1"/>
  <c r="G16" i="1"/>
  <c r="G17" i="1"/>
  <c r="G18" i="1"/>
  <c r="G19" i="1"/>
  <c r="G20" i="1"/>
  <c r="S44" i="1" l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S41" i="1"/>
  <c r="S47" i="1" s="1"/>
  <c r="R41" i="1"/>
  <c r="R47" i="1" s="1"/>
  <c r="Q41" i="1"/>
  <c r="Q47" i="1" s="1"/>
  <c r="P41" i="1"/>
  <c r="P47" i="1" s="1"/>
  <c r="O41" i="1"/>
  <c r="O47" i="1" s="1"/>
  <c r="N41" i="1"/>
  <c r="N47" i="1" s="1"/>
  <c r="M41" i="1"/>
  <c r="M47" i="1" s="1"/>
  <c r="L41" i="1"/>
  <c r="L47" i="1" s="1"/>
  <c r="K41" i="1"/>
  <c r="K47" i="1" s="1"/>
  <c r="J41" i="1"/>
  <c r="J47" i="1" s="1"/>
  <c r="I41" i="1"/>
  <c r="I47" i="1" s="1"/>
  <c r="H41" i="1"/>
  <c r="H47" i="1" s="1"/>
  <c r="G41" i="1"/>
  <c r="G47" i="1" s="1"/>
  <c r="F41" i="1"/>
  <c r="F47" i="1" s="1"/>
  <c r="E41" i="1"/>
  <c r="E47" i="1" s="1"/>
  <c r="D41" i="1"/>
  <c r="D47" i="1" s="1"/>
  <c r="Q38" i="1"/>
  <c r="P38" i="1"/>
  <c r="F38" i="1" s="1"/>
  <c r="O38" i="1"/>
  <c r="N38" i="1"/>
  <c r="M38" i="1"/>
  <c r="L38" i="1"/>
  <c r="K38" i="1"/>
  <c r="J38" i="1"/>
  <c r="I38" i="1"/>
  <c r="G38" i="1" s="1"/>
  <c r="H38" i="1"/>
  <c r="E38" i="1"/>
  <c r="D38" i="1"/>
  <c r="F37" i="1"/>
  <c r="F36" i="1"/>
  <c r="F35" i="1"/>
  <c r="F34" i="1"/>
  <c r="F33" i="1"/>
  <c r="R32" i="1"/>
  <c r="S32" i="1"/>
  <c r="F32" i="1"/>
  <c r="F31" i="1"/>
  <c r="F30" i="1"/>
  <c r="F29" i="1"/>
  <c r="F28" i="1"/>
  <c r="F27" i="1"/>
  <c r="F26" i="1"/>
  <c r="F25" i="1"/>
  <c r="F24" i="1"/>
  <c r="G23" i="1"/>
  <c r="F23" i="1"/>
  <c r="Q21" i="1"/>
  <c r="Q46" i="1" s="1"/>
  <c r="Q48" i="1" s="1"/>
  <c r="Q50" i="1" s="1"/>
  <c r="P21" i="1"/>
  <c r="F21" i="1" s="1"/>
  <c r="F46" i="1" s="1"/>
  <c r="O21" i="1"/>
  <c r="O46" i="1" s="1"/>
  <c r="N21" i="1"/>
  <c r="N46" i="1" s="1"/>
  <c r="M21" i="1"/>
  <c r="M46" i="1" s="1"/>
  <c r="L21" i="1"/>
  <c r="L46" i="1" s="1"/>
  <c r="L48" i="1" s="1"/>
  <c r="L50" i="1" s="1"/>
  <c r="K21" i="1"/>
  <c r="K46" i="1" s="1"/>
  <c r="K48" i="1" s="1"/>
  <c r="K50" i="1" s="1"/>
  <c r="J21" i="1"/>
  <c r="J46" i="1" s="1"/>
  <c r="J48" i="1" s="1"/>
  <c r="J50" i="1" s="1"/>
  <c r="I21" i="1"/>
  <c r="G21" i="1" s="1"/>
  <c r="H21" i="1"/>
  <c r="H46" i="1" s="1"/>
  <c r="E21" i="1"/>
  <c r="S21" i="1" s="1"/>
  <c r="D21" i="1"/>
  <c r="D46" i="1" s="1"/>
  <c r="D48" i="1" s="1"/>
  <c r="D50" i="1" s="1"/>
  <c r="R20" i="1"/>
  <c r="F20" i="1"/>
  <c r="F19" i="1"/>
  <c r="R19" i="1" s="1"/>
  <c r="R18" i="1"/>
  <c r="F18" i="1"/>
  <c r="F17" i="1"/>
  <c r="R17" i="1" s="1"/>
  <c r="R16" i="1"/>
  <c r="F16" i="1"/>
  <c r="F15" i="1"/>
  <c r="R15" i="1" s="1"/>
  <c r="R14" i="1"/>
  <c r="F14" i="1"/>
  <c r="F13" i="1"/>
  <c r="R13" i="1" s="1"/>
  <c r="R12" i="1"/>
  <c r="F12" i="1"/>
  <c r="F11" i="1"/>
  <c r="R11" i="1" s="1"/>
  <c r="R10" i="1"/>
  <c r="F10" i="1"/>
  <c r="G9" i="1"/>
  <c r="F9" i="1"/>
  <c r="R9" i="1" s="1"/>
  <c r="F48" i="1" l="1"/>
  <c r="F50" i="1" s="1"/>
  <c r="S46" i="1"/>
  <c r="S48" i="1" s="1"/>
  <c r="S50" i="1" s="1"/>
  <c r="M48" i="1"/>
  <c r="M50" i="1" s="1"/>
  <c r="R38" i="1"/>
  <c r="H48" i="1"/>
  <c r="H50" i="1" s="1"/>
  <c r="N48" i="1"/>
  <c r="N50" i="1" s="1"/>
  <c r="S38" i="1"/>
  <c r="G46" i="1"/>
  <c r="G48" i="1" s="1"/>
  <c r="G50" i="1" s="1"/>
  <c r="O48" i="1"/>
  <c r="O50" i="1" s="1"/>
  <c r="I46" i="1"/>
  <c r="I48" i="1" s="1"/>
  <c r="I50" i="1" s="1"/>
  <c r="P46" i="1"/>
  <c r="P48" i="1" s="1"/>
  <c r="P50" i="1" s="1"/>
  <c r="E46" i="1"/>
  <c r="E48" i="1" s="1"/>
  <c r="E50" i="1" s="1"/>
  <c r="R21" i="1"/>
  <c r="R46" i="1" l="1"/>
  <c r="R48" i="1" s="1"/>
  <c r="R50" i="1" s="1"/>
</calcChain>
</file>

<file path=xl/sharedStrings.xml><?xml version="1.0" encoding="utf-8"?>
<sst xmlns="http://schemas.openxmlformats.org/spreadsheetml/2006/main" count="78" uniqueCount="61">
  <si>
    <t>PRIORITY/ NON-PRIORITY SECTOR ADVANCES AS ON 31.03.2023</t>
  </si>
  <si>
    <t>(Amount in lacs)</t>
  </si>
  <si>
    <t>S.No.</t>
  </si>
  <si>
    <t>BANK NAME</t>
  </si>
  <si>
    <t>TOTAL ADVANCES</t>
  </si>
  <si>
    <t>OUT OF (1) PRIORITY SECTOR ADVANCES</t>
  </si>
  <si>
    <t>OUT OF PRIORITY SECTOR</t>
  </si>
  <si>
    <t>NON PRIORITY SECTOR ADVANCES</t>
  </si>
  <si>
    <t>TOTAL  AGRICULTURE  ADVANCES</t>
  </si>
  <si>
    <t>out of 3, ADVANCES TO SMALL &amp; MARGINAL FARMERS</t>
  </si>
  <si>
    <t xml:space="preserve">MSME ADVANCES </t>
  </si>
  <si>
    <t xml:space="preserve">OTHER PRIORITY SECTOR </t>
  </si>
  <si>
    <t>Export Credit</t>
  </si>
  <si>
    <t>NUMBER</t>
  </si>
  <si>
    <t>AMOUNT</t>
  </si>
  <si>
    <t>A.</t>
  </si>
  <si>
    <t>PUBLIC SECTOR BANKS</t>
  </si>
  <si>
    <t xml:space="preserve"> 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</si>
  <si>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</si>
  <si>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</si>
  <si>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</si>
  <si>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</si>
  <si>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</si>
  <si>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</si>
  <si>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</si>
  <si>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</si>
  <si>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</si>
  <si>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</si>
  <si>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</si>
  <si>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</si>
  <si>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</si>
  <si>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</si>
  <si>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</si>
  <si>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</si>
  <si>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</si>
  <si>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</si>
  <si>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</si>
  <si>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</si>
  <si>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</si>
  <si>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</si>
  <si>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</si>
  <si>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</si>
  <si>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</si>
  <si>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</si>
  <si>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</si>
  <si>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</si>
  <si>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</si>
  <si>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</si>
  <si>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C</t>
  </si>
  <si>
    <t xml:space="preserve">REGIONAL RURAL BANKS </t>
  </si>
  <si>
    <t>Punjab Gramin Bank</t>
  </si>
  <si>
    <t>D</t>
  </si>
  <si>
    <t xml:space="preserve">COOPERATIVE BANKS  </t>
  </si>
  <si>
    <t>Punjab State Cooperative Bank</t>
  </si>
  <si>
    <t>SCHEDULED COMMERCIAL BANKS</t>
  </si>
  <si>
    <t>Comm.Bks (A+B)</t>
  </si>
  <si>
    <t>RRBs ( C)</t>
  </si>
  <si>
    <t>TOTAL (A+B+C)</t>
  </si>
  <si>
    <t>G.TOTAL (A+B+C+D)</t>
  </si>
  <si>
    <t>SLBC PUNJAB</t>
  </si>
  <si>
    <t xml:space="preserve">                                                                                                                                                    Annexure- 11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</si>
</sst>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4"/>
      <name val="Times New Roman"/>
    </font>
    <font>
      <sz val="12"/>
      <color theme="1"/>
      <name val="Times New Roman"/>
      <family val="1"/>
    </font>
    <font>
      <b/>
      <sz val="24"/>
      <color theme="1"/>
      <name val="Tahoma"/>
      <family val="2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26"/>
      <color theme="1"/>
      <name val="Tahoma"/>
      <family val="2"/>
    </font>
    <font>
      <b/>
      <sz val="22"/>
      <color theme="1"/>
      <name val="Rupee Foradian"/>
      <family val="2"/>
    </font>
    <font>
      <b/>
      <sz val="20"/>
      <color theme="1"/>
      <name val="Tahoma"/>
      <family val="2"/>
    </font>
    <font>
      <b/>
      <sz val="20"/>
      <name val="Tahoma"/>
      <family val="2"/>
    </font>
    <font>
      <sz val="14"/>
      <color theme="1"/>
      <name val="Tahoma"/>
      <family val="2"/>
    </font>
    <font>
      <b/>
      <sz val="22"/>
      <color theme="1"/>
      <name val="Tahoma"/>
      <family val="2"/>
    </font>
    <font>
      <sz val="14"/>
      <name val="Tahoma"/>
      <family val="2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22"/>
      <color rgb="FFFF0000"/>
      <name val="Times New Roman"/>
      <family val="1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14"/>
      <color rgb="FFFF0000"/>
      <name val="Times New Roman"/>
      <family val="1"/>
    </font>
    <font>
      <sz val="14"/>
      <color theme="3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ahoma"/>
      <family val="2"/>
    </font>
    <font>
      <sz val="20"/>
      <name val="Times New Roman"/>
      <family val="1"/>
    </font>
    <font>
      <b/>
      <sz val="22"/>
      <name val="Tahoma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2" fillId="0" borderId="0" xfId="1" applyFont="1" applyFill="1" applyBorder="1"/>
    <xf numFmtId="0" fontId="4" fillId="0" borderId="1" xfId="1" applyFont="1" applyFill="1" applyBorder="1"/>
    <xf numFmtId="0" fontId="5" fillId="0" borderId="0" xfId="1" applyFont="1" applyFill="1" applyBorder="1"/>
    <xf numFmtId="0" fontId="2" fillId="0" borderId="0" xfId="1" applyFont="1" applyFill="1"/>
    <xf numFmtId="0" fontId="5" fillId="0" borderId="0" xfId="1" applyFont="1" applyFill="1"/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10" fillId="0" borderId="0" xfId="1" applyFont="1" applyFill="1"/>
    <xf numFmtId="0" fontId="11" fillId="0" borderId="15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2" fillId="0" borderId="0" xfId="1" applyFont="1" applyFill="1"/>
    <xf numFmtId="0" fontId="13" fillId="0" borderId="0" xfId="1" applyFont="1" applyFill="1"/>
    <xf numFmtId="0" fontId="11" fillId="0" borderId="15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vertical="center"/>
    </xf>
    <xf numFmtId="0" fontId="15" fillId="0" borderId="29" xfId="1" applyFont="1" applyFill="1" applyBorder="1" applyAlignment="1">
      <alignment vertical="center"/>
    </xf>
    <xf numFmtId="0" fontId="16" fillId="0" borderId="0" xfId="1" applyFont="1" applyFill="1"/>
    <xf numFmtId="0" fontId="11" fillId="0" borderId="30" xfId="1" applyFont="1" applyFill="1" applyBorder="1" applyAlignment="1">
      <alignment horizontal="center" vertical="center"/>
    </xf>
    <xf numFmtId="1" fontId="11" fillId="2" borderId="31" xfId="1" applyNumberFormat="1" applyFont="1" applyFill="1" applyBorder="1" applyAlignment="1">
      <alignment vertical="center"/>
    </xf>
    <xf numFmtId="1" fontId="11" fillId="2" borderId="31" xfId="1" applyNumberFormat="1" applyFont="1" applyFill="1" applyBorder="1" applyAlignment="1">
      <alignment horizontal="right" vertical="center"/>
    </xf>
    <xf numFmtId="1" fontId="11" fillId="2" borderId="31" xfId="2" applyNumberFormat="1" applyFont="1" applyFill="1" applyBorder="1" applyAlignment="1" applyProtection="1">
      <alignment vertical="center"/>
    </xf>
    <xf numFmtId="1" fontId="11" fillId="2" borderId="32" xfId="1" applyNumberFormat="1" applyFont="1" applyFill="1" applyBorder="1" applyAlignment="1">
      <alignment vertical="center"/>
    </xf>
    <xf numFmtId="1" fontId="11" fillId="2" borderId="33" xfId="2" applyNumberFormat="1" applyFont="1" applyFill="1" applyBorder="1" applyAlignment="1" applyProtection="1">
      <alignment vertical="center"/>
    </xf>
    <xf numFmtId="1" fontId="11" fillId="2" borderId="34" xfId="2" applyNumberFormat="1" applyFont="1" applyFill="1" applyBorder="1" applyAlignment="1" applyProtection="1">
      <alignment vertical="center"/>
    </xf>
    <xf numFmtId="0" fontId="18" fillId="3" borderId="0" xfId="1" applyFont="1" applyFill="1"/>
    <xf numFmtId="0" fontId="11" fillId="0" borderId="35" xfId="1" applyFont="1" applyFill="1" applyBorder="1" applyAlignment="1">
      <alignment horizontal="center" vertical="center"/>
    </xf>
    <xf numFmtId="1" fontId="11" fillId="2" borderId="36" xfId="1" applyNumberFormat="1" applyFont="1" applyFill="1" applyBorder="1" applyAlignment="1">
      <alignment vertical="center"/>
    </xf>
    <xf numFmtId="1" fontId="11" fillId="2" borderId="36" xfId="1" applyNumberFormat="1" applyFont="1" applyFill="1" applyBorder="1" applyAlignment="1">
      <alignment horizontal="right" vertical="center"/>
    </xf>
    <xf numFmtId="1" fontId="11" fillId="2" borderId="36" xfId="2" applyNumberFormat="1" applyFont="1" applyFill="1" applyBorder="1" applyAlignment="1" applyProtection="1">
      <alignment vertical="center"/>
    </xf>
    <xf numFmtId="1" fontId="11" fillId="2" borderId="37" xfId="1" applyNumberFormat="1" applyFont="1" applyFill="1" applyBorder="1" applyAlignment="1">
      <alignment vertical="center"/>
    </xf>
    <xf numFmtId="1" fontId="11" fillId="2" borderId="12" xfId="2" applyNumberFormat="1" applyFont="1" applyFill="1" applyBorder="1" applyAlignment="1" applyProtection="1">
      <alignment vertical="center"/>
    </xf>
    <xf numFmtId="0" fontId="13" fillId="3" borderId="0" xfId="1" applyFont="1" applyFill="1"/>
    <xf numFmtId="0" fontId="16" fillId="3" borderId="0" xfId="1" applyFont="1" applyFill="1"/>
    <xf numFmtId="0" fontId="19" fillId="0" borderId="0" xfId="1" applyFont="1" applyFill="1"/>
    <xf numFmtId="0" fontId="19" fillId="3" borderId="0" xfId="1" applyFont="1" applyFill="1"/>
    <xf numFmtId="0" fontId="11" fillId="0" borderId="11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1" fontId="11" fillId="2" borderId="38" xfId="1" applyNumberFormat="1" applyFont="1" applyFill="1" applyBorder="1" applyAlignment="1">
      <alignment vertical="center"/>
    </xf>
    <xf numFmtId="1" fontId="11" fillId="2" borderId="38" xfId="1" applyNumberFormat="1" applyFont="1" applyFill="1" applyBorder="1" applyAlignment="1">
      <alignment horizontal="right" vertical="center"/>
    </xf>
    <xf numFmtId="1" fontId="11" fillId="2" borderId="38" xfId="2" applyNumberFormat="1" applyFont="1" applyFill="1" applyBorder="1" applyAlignment="1" applyProtection="1">
      <alignment vertical="center"/>
    </xf>
    <xf numFmtId="1" fontId="11" fillId="2" borderId="39" xfId="1" applyNumberFormat="1" applyFont="1" applyFill="1" applyBorder="1" applyAlignment="1">
      <alignment vertical="center"/>
    </xf>
    <xf numFmtId="1" fontId="11" fillId="2" borderId="40" xfId="2" applyNumberFormat="1" applyFont="1" applyFill="1" applyBorder="1" applyAlignment="1" applyProtection="1">
      <alignment vertical="center"/>
    </xf>
    <xf numFmtId="0" fontId="20" fillId="0" borderId="0" xfId="1" applyFont="1" applyFill="1"/>
    <xf numFmtId="0" fontId="21" fillId="0" borderId="2" xfId="1" applyFont="1" applyFill="1" applyBorder="1" applyAlignment="1">
      <alignment horizontal="center" vertical="center"/>
    </xf>
    <xf numFmtId="1" fontId="11" fillId="2" borderId="15" xfId="1" applyNumberFormat="1" applyFont="1" applyFill="1" applyBorder="1" applyAlignment="1">
      <alignment vertical="center"/>
    </xf>
    <xf numFmtId="1" fontId="11" fillId="2" borderId="27" xfId="1" applyNumberFormat="1" applyFont="1" applyFill="1" applyBorder="1" applyAlignment="1">
      <alignment vertical="center"/>
    </xf>
    <xf numFmtId="1" fontId="11" fillId="2" borderId="27" xfId="1" applyNumberFormat="1" applyFont="1" applyFill="1" applyBorder="1" applyAlignment="1">
      <alignment horizontal="right" vertical="center"/>
    </xf>
    <xf numFmtId="1" fontId="11" fillId="2" borderId="16" xfId="1" applyNumberFormat="1" applyFont="1" applyFill="1" applyBorder="1" applyAlignment="1">
      <alignment vertical="center"/>
    </xf>
    <xf numFmtId="1" fontId="11" fillId="2" borderId="28" xfId="1" applyNumberFormat="1" applyFont="1" applyFill="1" applyBorder="1" applyAlignment="1">
      <alignment vertical="center"/>
    </xf>
    <xf numFmtId="1" fontId="11" fillId="2" borderId="17" xfId="1" applyNumberFormat="1" applyFont="1" applyFill="1" applyBorder="1" applyAlignment="1">
      <alignment vertical="center"/>
    </xf>
    <xf numFmtId="1" fontId="11" fillId="2" borderId="2" xfId="2" applyNumberFormat="1" applyFont="1" applyFill="1" applyBorder="1" applyAlignment="1" applyProtection="1">
      <alignment vertical="center"/>
    </xf>
    <xf numFmtId="1" fontId="11" fillId="2" borderId="29" xfId="2" applyNumberFormat="1" applyFont="1" applyFill="1" applyBorder="1" applyAlignment="1" applyProtection="1">
      <alignment vertical="center"/>
    </xf>
    <xf numFmtId="0" fontId="22" fillId="0" borderId="0" xfId="1" applyFont="1" applyFill="1"/>
    <xf numFmtId="1" fontId="23" fillId="2" borderId="36" xfId="1" applyNumberFormat="1" applyFont="1" applyFill="1" applyBorder="1" applyAlignment="1">
      <alignment vertical="center"/>
    </xf>
    <xf numFmtId="1" fontId="23" fillId="2" borderId="36" xfId="1" applyNumberFormat="1" applyFont="1" applyFill="1" applyBorder="1" applyAlignment="1">
      <alignment horizontal="right" vertical="center"/>
    </xf>
    <xf numFmtId="1" fontId="23" fillId="2" borderId="31" xfId="1" applyNumberFormat="1" applyFont="1" applyFill="1" applyBorder="1" applyAlignment="1">
      <alignment vertical="center"/>
    </xf>
    <xf numFmtId="1" fontId="23" fillId="2" borderId="36" xfId="2" applyNumberFormat="1" applyFont="1" applyFill="1" applyBorder="1" applyAlignment="1" applyProtection="1">
      <alignment vertical="center"/>
    </xf>
    <xf numFmtId="1" fontId="23" fillId="2" borderId="37" xfId="1" applyNumberFormat="1" applyFont="1" applyFill="1" applyBorder="1" applyAlignment="1">
      <alignment vertical="center"/>
    </xf>
    <xf numFmtId="1" fontId="23" fillId="2" borderId="38" xfId="1" applyNumberFormat="1" applyFont="1" applyFill="1" applyBorder="1" applyAlignment="1">
      <alignment vertical="center"/>
    </xf>
    <xf numFmtId="1" fontId="23" fillId="2" borderId="38" xfId="1" applyNumberFormat="1" applyFont="1" applyFill="1" applyBorder="1" applyAlignment="1">
      <alignment horizontal="right" vertical="center"/>
    </xf>
    <xf numFmtId="1" fontId="23" fillId="2" borderId="41" xfId="1" applyNumberFormat="1" applyFont="1" applyFill="1" applyBorder="1" applyAlignment="1">
      <alignment vertical="center"/>
    </xf>
    <xf numFmtId="1" fontId="23" fillId="2" borderId="38" xfId="2" applyNumberFormat="1" applyFont="1" applyFill="1" applyBorder="1" applyAlignment="1" applyProtection="1">
      <alignment vertical="center"/>
    </xf>
    <xf numFmtId="1" fontId="23" fillId="2" borderId="39" xfId="1" applyNumberFormat="1" applyFont="1" applyFill="1" applyBorder="1" applyAlignment="1">
      <alignment vertical="center"/>
    </xf>
    <xf numFmtId="1" fontId="23" fillId="2" borderId="15" xfId="1" applyNumberFormat="1" applyFont="1" applyFill="1" applyBorder="1" applyAlignment="1">
      <alignment vertical="center"/>
    </xf>
    <xf numFmtId="1" fontId="23" fillId="2" borderId="27" xfId="1" applyNumberFormat="1" applyFont="1" applyFill="1" applyBorder="1" applyAlignment="1">
      <alignment horizontal="right" vertical="center"/>
    </xf>
    <xf numFmtId="0" fontId="11" fillId="0" borderId="42" xfId="1" applyFont="1" applyFill="1" applyBorder="1" applyAlignment="1">
      <alignment horizontal="left" vertical="center"/>
    </xf>
    <xf numFmtId="0" fontId="24" fillId="0" borderId="0" xfId="1" applyFont="1" applyFill="1"/>
    <xf numFmtId="1" fontId="23" fillId="2" borderId="27" xfId="1" applyNumberFormat="1" applyFont="1" applyFill="1" applyBorder="1" applyAlignment="1">
      <alignment vertical="center"/>
    </xf>
    <xf numFmtId="1" fontId="23" fillId="2" borderId="17" xfId="1" applyNumberFormat="1" applyFont="1" applyFill="1" applyBorder="1" applyAlignment="1">
      <alignment vertical="center"/>
    </xf>
    <xf numFmtId="1" fontId="23" fillId="2" borderId="2" xfId="1" applyNumberFormat="1" applyFont="1" applyFill="1" applyBorder="1" applyAlignment="1">
      <alignment horizontal="right" vertical="center"/>
    </xf>
    <xf numFmtId="1" fontId="23" fillId="2" borderId="29" xfId="1" applyNumberFormat="1" applyFont="1" applyFill="1" applyBorder="1" applyAlignment="1">
      <alignment horizontal="right" vertical="center"/>
    </xf>
    <xf numFmtId="0" fontId="25" fillId="3" borderId="0" xfId="1" applyFont="1" applyFill="1"/>
    <xf numFmtId="0" fontId="21" fillId="0" borderId="15" xfId="1" applyFont="1" applyFill="1" applyBorder="1" applyAlignment="1">
      <alignment horizontal="center" vertical="center"/>
    </xf>
    <xf numFmtId="1" fontId="11" fillId="2" borderId="29" xfId="1" applyNumberFormat="1" applyFont="1" applyFill="1" applyBorder="1" applyAlignment="1">
      <alignment vertical="center"/>
    </xf>
    <xf numFmtId="0" fontId="11" fillId="0" borderId="33" xfId="1" applyFont="1" applyFill="1" applyBorder="1" applyAlignment="1">
      <alignment horizontal="left" vertical="center"/>
    </xf>
    <xf numFmtId="1" fontId="11" fillId="2" borderId="41" xfId="1" applyNumberFormat="1" applyFont="1" applyFill="1" applyBorder="1" applyAlignment="1">
      <alignment horizontal="right" vertical="center"/>
    </xf>
    <xf numFmtId="1" fontId="11" fillId="2" borderId="41" xfId="1" applyNumberFormat="1" applyFont="1" applyFill="1" applyBorder="1" applyAlignment="1">
      <alignment vertical="center"/>
    </xf>
    <xf numFmtId="1" fontId="11" fillId="2" borderId="44" xfId="1" applyNumberFormat="1" applyFont="1" applyFill="1" applyBorder="1" applyAlignment="1">
      <alignment vertical="center"/>
    </xf>
    <xf numFmtId="1" fontId="11" fillId="2" borderId="45" xfId="1" applyNumberFormat="1" applyFont="1" applyFill="1" applyBorder="1" applyAlignment="1">
      <alignment vertical="center"/>
    </xf>
    <xf numFmtId="0" fontId="2" fillId="3" borderId="0" xfId="1" applyFont="1" applyFill="1"/>
    <xf numFmtId="1" fontId="23" fillId="2" borderId="29" xfId="1" applyNumberFormat="1" applyFont="1" applyFill="1" applyBorder="1" applyAlignment="1">
      <alignment vertical="center"/>
    </xf>
    <xf numFmtId="0" fontId="21" fillId="0" borderId="42" xfId="1" applyFont="1" applyFill="1" applyBorder="1" applyAlignment="1">
      <alignment horizontal="center" vertical="center"/>
    </xf>
    <xf numFmtId="1" fontId="11" fillId="2" borderId="41" xfId="2" applyNumberFormat="1" applyFont="1" applyFill="1" applyBorder="1" applyAlignment="1" applyProtection="1">
      <alignment vertical="center"/>
    </xf>
    <xf numFmtId="1" fontId="11" fillId="2" borderId="44" xfId="2" applyNumberFormat="1" applyFont="1" applyFill="1" applyBorder="1" applyAlignment="1" applyProtection="1">
      <alignment vertical="center"/>
    </xf>
    <xf numFmtId="1" fontId="23" fillId="2" borderId="45" xfId="1" applyNumberFormat="1" applyFont="1" applyFill="1" applyBorder="1" applyAlignment="1">
      <alignment vertical="center"/>
    </xf>
    <xf numFmtId="1" fontId="11" fillId="2" borderId="2" xfId="1" applyNumberFormat="1" applyFont="1" applyFill="1" applyBorder="1" applyAlignment="1">
      <alignment vertical="center"/>
    </xf>
    <xf numFmtId="1" fontId="23" fillId="2" borderId="6" xfId="1" applyNumberFormat="1" applyFont="1" applyFill="1" applyBorder="1" applyAlignment="1">
      <alignment vertical="center"/>
    </xf>
    <xf numFmtId="1" fontId="11" fillId="0" borderId="41" xfId="2" applyNumberFormat="1" applyFont="1" applyFill="1" applyBorder="1" applyAlignment="1" applyProtection="1">
      <alignment vertical="center"/>
    </xf>
    <xf numFmtId="1" fontId="11" fillId="0" borderId="46" xfId="1" applyNumberFormat="1" applyFont="1" applyFill="1" applyBorder="1" applyAlignment="1">
      <alignment vertical="center"/>
    </xf>
    <xf numFmtId="1" fontId="11" fillId="0" borderId="44" xfId="2" applyNumberFormat="1" applyFont="1" applyFill="1" applyBorder="1" applyAlignment="1" applyProtection="1">
      <alignment vertical="center"/>
    </xf>
    <xf numFmtId="1" fontId="23" fillId="0" borderId="45" xfId="1" applyNumberFormat="1" applyFont="1" applyFill="1" applyBorder="1" applyAlignment="1">
      <alignment vertical="center"/>
    </xf>
    <xf numFmtId="0" fontId="20" fillId="0" borderId="2" xfId="1" applyFont="1" applyFill="1" applyBorder="1"/>
    <xf numFmtId="1" fontId="11" fillId="0" borderId="27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1" fontId="11" fillId="0" borderId="2" xfId="1" applyNumberFormat="1" applyFont="1" applyFill="1" applyBorder="1" applyAlignment="1">
      <alignment vertical="center"/>
    </xf>
    <xf numFmtId="1" fontId="23" fillId="0" borderId="29" xfId="1" applyNumberFormat="1" applyFont="1" applyFill="1" applyBorder="1" applyAlignment="1">
      <alignment vertical="center"/>
    </xf>
    <xf numFmtId="0" fontId="13" fillId="0" borderId="0" xfId="1" applyFont="1" applyFill="1" applyBorder="1"/>
    <xf numFmtId="0" fontId="10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vertical="center"/>
    </xf>
    <xf numFmtId="0" fontId="18" fillId="0" borderId="0" xfId="1" applyFont="1" applyFill="1" applyBorder="1"/>
    <xf numFmtId="0" fontId="13" fillId="0" borderId="0" xfId="1" applyFont="1" applyFill="1" applyAlignment="1">
      <alignment horizontal="center"/>
    </xf>
    <xf numFmtId="1" fontId="13" fillId="0" borderId="0" xfId="1" applyNumberFormat="1" applyFont="1" applyFill="1"/>
    <xf numFmtId="0" fontId="18" fillId="0" borderId="45" xfId="1" applyFont="1" applyFill="1" applyBorder="1"/>
    <xf numFmtId="17" fontId="3" fillId="0" borderId="0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1" fontId="11" fillId="0" borderId="41" xfId="1" applyNumberFormat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right"/>
    </xf>
    <xf numFmtId="0" fontId="11" fillId="0" borderId="17" xfId="1" applyFont="1" applyFill="1" applyBorder="1" applyAlignment="1">
      <alignment horizontal="left"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left" vertical="center"/>
    </xf>
    <xf numFmtId="1" fontId="11" fillId="2" borderId="17" xfId="1" applyNumberFormat="1" applyFont="1" applyFill="1" applyBorder="1" applyAlignment="1">
      <alignment horizontal="left" vertical="center"/>
    </xf>
    <xf numFmtId="1" fontId="11" fillId="2" borderId="3" xfId="1" applyNumberFormat="1" applyFont="1" applyFill="1" applyBorder="1" applyAlignment="1">
      <alignment horizontal="left" vertical="center"/>
    </xf>
    <xf numFmtId="0" fontId="14" fillId="2" borderId="3" xfId="1" applyFont="1" applyFill="1" applyBorder="1" applyAlignment="1">
      <alignment vertical="center"/>
    </xf>
    <xf numFmtId="0" fontId="14" fillId="2" borderId="4" xfId="1" applyFont="1" applyFill="1" applyBorder="1" applyAlignment="1">
      <alignment vertical="center"/>
    </xf>
    <xf numFmtId="1" fontId="23" fillId="2" borderId="9" xfId="1" applyNumberFormat="1" applyFont="1" applyFill="1" applyBorder="1" applyAlignment="1">
      <alignment horizontal="left" vertical="center"/>
    </xf>
    <xf numFmtId="1" fontId="23" fillId="2" borderId="10" xfId="1" applyNumberFormat="1" applyFont="1" applyFill="1" applyBorder="1" applyAlignment="1">
      <alignment horizontal="left" vertical="center"/>
    </xf>
    <xf numFmtId="1" fontId="23" fillId="2" borderId="43" xfId="1" applyNumberFormat="1" applyFont="1" applyFill="1" applyBorder="1" applyAlignment="1">
      <alignment horizontal="left" vertical="center"/>
    </xf>
    <xf numFmtId="1" fontId="11" fillId="2" borderId="2" xfId="1" applyNumberFormat="1" applyFont="1" applyFill="1" applyBorder="1" applyAlignment="1">
      <alignment horizontal="left" vertical="center"/>
    </xf>
    <xf numFmtId="1" fontId="11" fillId="2" borderId="28" xfId="1" applyNumberFormat="1" applyFont="1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tabSelected="1" view="pageBreakPreview" zoomScale="40" zoomScaleSheetLayoutView="40" workbookViewId="0">
      <pane xSplit="3" ySplit="8" topLeftCell="D12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G48" sqref="G48"/>
    </sheetView>
  </sheetViews>
  <sheetFormatPr defaultColWidth="10.88671875" defaultRowHeight="18"/>
  <cols>
    <col min="1" max="1" width="8.109375" style="17" customWidth="1"/>
    <col min="2" max="2" width="12.77734375" style="105" customWidth="1"/>
    <col min="3" max="3" width="71.109375" style="17" customWidth="1"/>
    <col min="4" max="5" width="24.44140625" style="17" customWidth="1"/>
    <col min="6" max="6" width="27.44140625" style="17" customWidth="1"/>
    <col min="7" max="7" width="26.44140625" style="17" customWidth="1"/>
    <col min="8" max="8" width="23.6640625" style="17" customWidth="1"/>
    <col min="9" max="9" width="24.77734375" style="17" customWidth="1"/>
    <col min="10" max="10" width="23.77734375" style="17" customWidth="1"/>
    <col min="11" max="11" width="26" style="17" customWidth="1"/>
    <col min="12" max="12" width="22.21875" style="17" customWidth="1"/>
    <col min="13" max="13" width="27" style="17" customWidth="1"/>
    <col min="14" max="14" width="19.21875" style="17" customWidth="1"/>
    <col min="15" max="15" width="24.109375" style="17" customWidth="1"/>
    <col min="16" max="16" width="23.33203125" style="17" customWidth="1"/>
    <col min="17" max="17" width="25.77734375" style="17" customWidth="1"/>
    <col min="18" max="18" width="22.5546875" style="17" customWidth="1"/>
    <col min="19" max="19" width="24.33203125" style="107" customWidth="1"/>
    <col min="20" max="21" width="10.88671875" style="17"/>
    <col min="22" max="16384" width="10.88671875" style="21"/>
  </cols>
  <sheetData>
    <row r="1" spans="1:27" s="3" customFormat="1" ht="29.25" customHeight="1" thickBot="1">
      <c r="A1" s="1"/>
      <c r="B1" s="108" t="s">
        <v>60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"/>
      <c r="S1" s="2"/>
      <c r="T1" s="1"/>
      <c r="U1" s="1"/>
    </row>
    <row r="2" spans="1:27" s="5" customFormat="1" ht="40.200000000000003" customHeight="1" thickBot="1">
      <c r="A2" s="4"/>
      <c r="B2" s="109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  <c r="T2" s="4"/>
      <c r="U2" s="4"/>
    </row>
    <row r="3" spans="1:27" s="5" customFormat="1" ht="24" customHeight="1" thickBot="1">
      <c r="A3" s="4"/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4"/>
      <c r="U3" s="4"/>
    </row>
    <row r="4" spans="1:27" s="5" customFormat="1" ht="45" customHeight="1" thickBot="1">
      <c r="A4" s="4"/>
      <c r="B4" s="115" t="s">
        <v>2</v>
      </c>
      <c r="C4" s="118" t="s">
        <v>3</v>
      </c>
      <c r="D4" s="121" t="s">
        <v>4</v>
      </c>
      <c r="E4" s="122"/>
      <c r="F4" s="121" t="s">
        <v>5</v>
      </c>
      <c r="G4" s="122"/>
      <c r="H4" s="125" t="s">
        <v>6</v>
      </c>
      <c r="I4" s="126"/>
      <c r="J4" s="126"/>
      <c r="K4" s="126"/>
      <c r="L4" s="126"/>
      <c r="M4" s="126"/>
      <c r="N4" s="126"/>
      <c r="O4" s="126"/>
      <c r="P4" s="126"/>
      <c r="Q4" s="126"/>
      <c r="R4" s="121" t="s">
        <v>7</v>
      </c>
      <c r="S4" s="122"/>
      <c r="T4" s="4"/>
      <c r="U4" s="4"/>
    </row>
    <row r="5" spans="1:27" s="5" customFormat="1" ht="81.599999999999994" customHeight="1" thickBot="1">
      <c r="A5" s="4"/>
      <c r="B5" s="116"/>
      <c r="C5" s="119"/>
      <c r="D5" s="123"/>
      <c r="E5" s="124"/>
      <c r="F5" s="123"/>
      <c r="G5" s="124"/>
      <c r="H5" s="129" t="s">
        <v>8</v>
      </c>
      <c r="I5" s="130"/>
      <c r="J5" s="129" t="s">
        <v>9</v>
      </c>
      <c r="K5" s="130"/>
      <c r="L5" s="131" t="s">
        <v>10</v>
      </c>
      <c r="M5" s="132"/>
      <c r="N5" s="129" t="s">
        <v>11</v>
      </c>
      <c r="O5" s="130"/>
      <c r="P5" s="131" t="s">
        <v>12</v>
      </c>
      <c r="Q5" s="133"/>
      <c r="R5" s="127"/>
      <c r="S5" s="128"/>
      <c r="T5" s="4"/>
      <c r="U5" s="4"/>
    </row>
    <row r="6" spans="1:27" s="5" customFormat="1" ht="42" customHeight="1" thickBot="1">
      <c r="A6" s="4"/>
      <c r="B6" s="117"/>
      <c r="C6" s="120"/>
      <c r="D6" s="6" t="s">
        <v>13</v>
      </c>
      <c r="E6" s="7" t="s">
        <v>14</v>
      </c>
      <c r="F6" s="6" t="s">
        <v>13</v>
      </c>
      <c r="G6" s="7" t="s">
        <v>14</v>
      </c>
      <c r="H6" s="8" t="s">
        <v>13</v>
      </c>
      <c r="I6" s="8" t="s">
        <v>14</v>
      </c>
      <c r="J6" s="6" t="s">
        <v>13</v>
      </c>
      <c r="K6" s="7" t="s">
        <v>14</v>
      </c>
      <c r="L6" s="9" t="s">
        <v>13</v>
      </c>
      <c r="M6" s="10" t="s">
        <v>14</v>
      </c>
      <c r="N6" s="6" t="s">
        <v>13</v>
      </c>
      <c r="O6" s="7" t="s">
        <v>14</v>
      </c>
      <c r="P6" s="9" t="s">
        <v>13</v>
      </c>
      <c r="Q6" s="10" t="s">
        <v>14</v>
      </c>
      <c r="R6" s="11" t="s">
        <v>13</v>
      </c>
      <c r="S6" s="12" t="s">
        <v>14</v>
      </c>
      <c r="T6" s="4"/>
      <c r="U6" s="4"/>
    </row>
    <row r="7" spans="1:27" s="16" customFormat="1" ht="24.9" customHeight="1" thickBot="1">
      <c r="A7" s="13"/>
      <c r="B7" s="14"/>
      <c r="C7" s="15"/>
      <c r="D7" s="15"/>
      <c r="E7" s="15"/>
      <c r="F7" s="15"/>
      <c r="G7" s="15"/>
      <c r="H7" s="134">
        <v>3</v>
      </c>
      <c r="I7" s="134"/>
      <c r="J7" s="135">
        <v>4</v>
      </c>
      <c r="K7" s="136"/>
      <c r="L7" s="137">
        <v>5</v>
      </c>
      <c r="M7" s="138"/>
      <c r="N7" s="135">
        <v>6</v>
      </c>
      <c r="O7" s="136"/>
      <c r="P7" s="137">
        <v>7</v>
      </c>
      <c r="Q7" s="138"/>
      <c r="R7" s="135">
        <v>8</v>
      </c>
      <c r="S7" s="136"/>
      <c r="T7" s="13"/>
      <c r="U7" s="13"/>
    </row>
    <row r="8" spans="1:27" ht="44.4" customHeight="1" thickBot="1">
      <c r="B8" s="18" t="s">
        <v>15</v>
      </c>
      <c r="C8" s="141" t="s">
        <v>16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3"/>
      <c r="R8" s="19"/>
      <c r="S8" s="20"/>
    </row>
    <row r="9" spans="1:27" s="29" customFormat="1" ht="40.799999999999997" customHeight="1">
      <c r="A9" s="17" t="s">
        <v>17</v>
      </c>
      <c r="B9" s="22">
        <v>1</v>
      </c>
      <c r="C9" s="23" t="s">
        <v>18</v>
      </c>
      <c r="D9" s="24">
        <v>631991</v>
      </c>
      <c r="E9" s="24">
        <v>4551239.1436419003</v>
      </c>
      <c r="F9" s="24">
        <f>H9+L9+N9+P9</f>
        <v>448498</v>
      </c>
      <c r="G9" s="24">
        <f>I9+M9+O9+Q9</f>
        <v>2494074.4572048998</v>
      </c>
      <c r="H9" s="23">
        <v>327197</v>
      </c>
      <c r="I9" s="23">
        <v>1325705.3682481991</v>
      </c>
      <c r="J9" s="23">
        <v>243887</v>
      </c>
      <c r="K9" s="23">
        <v>616980.23028979998</v>
      </c>
      <c r="L9" s="23">
        <v>109131</v>
      </c>
      <c r="M9" s="23">
        <v>1092622.3905765002</v>
      </c>
      <c r="N9" s="23">
        <v>12170</v>
      </c>
      <c r="O9" s="23">
        <v>75746.698380200003</v>
      </c>
      <c r="P9" s="25">
        <v>0</v>
      </c>
      <c r="Q9" s="26">
        <v>0</v>
      </c>
      <c r="R9" s="27">
        <f>D9-F9</f>
        <v>183493</v>
      </c>
      <c r="S9" s="28">
        <v>2057164.686437001</v>
      </c>
      <c r="T9" s="17"/>
      <c r="U9" s="17"/>
      <c r="V9" s="29">
        <v>0</v>
      </c>
      <c r="W9" s="29">
        <v>0</v>
      </c>
      <c r="X9" s="29">
        <v>0</v>
      </c>
      <c r="Y9" s="29">
        <v>0</v>
      </c>
      <c r="Z9" s="29">
        <v>166420</v>
      </c>
      <c r="AA9" s="29">
        <v>1446231.1305369001</v>
      </c>
    </row>
    <row r="10" spans="1:27" s="36" customFormat="1" ht="40.799999999999997" customHeight="1">
      <c r="A10" s="17"/>
      <c r="B10" s="30">
        <v>2</v>
      </c>
      <c r="C10" s="31" t="s">
        <v>19</v>
      </c>
      <c r="D10" s="32">
        <v>313268</v>
      </c>
      <c r="E10" s="32">
        <v>1412906.5337499999</v>
      </c>
      <c r="F10" s="24">
        <f t="shared" ref="F10:G21" si="0">H10+L10+N10+P10</f>
        <v>262854</v>
      </c>
      <c r="G10" s="24">
        <f t="shared" ref="G10:G20" si="1">I10+M10+O10+Q10</f>
        <v>1084955.02908</v>
      </c>
      <c r="H10" s="31">
        <v>193065</v>
      </c>
      <c r="I10" s="31">
        <v>677924.4010500001</v>
      </c>
      <c r="J10" s="31">
        <v>158548</v>
      </c>
      <c r="K10" s="31">
        <v>478156.99313000008</v>
      </c>
      <c r="L10" s="31">
        <v>52083</v>
      </c>
      <c r="M10" s="31">
        <v>283847.37724</v>
      </c>
      <c r="N10" s="31">
        <v>17182</v>
      </c>
      <c r="O10" s="31">
        <v>110490.46357000001</v>
      </c>
      <c r="P10" s="33">
        <v>524</v>
      </c>
      <c r="Q10" s="34">
        <v>12692.78722</v>
      </c>
      <c r="R10" s="27">
        <f t="shared" ref="R10:S21" si="2">D10-F10</f>
        <v>50414</v>
      </c>
      <c r="S10" s="35">
        <v>327951</v>
      </c>
      <c r="T10" s="17"/>
      <c r="U10" s="17"/>
    </row>
    <row r="11" spans="1:27" s="37" customFormat="1" ht="40.799999999999997" customHeight="1">
      <c r="A11" s="17"/>
      <c r="B11" s="30">
        <v>3</v>
      </c>
      <c r="C11" s="31" t="s">
        <v>20</v>
      </c>
      <c r="D11" s="31">
        <v>227041</v>
      </c>
      <c r="E11" s="31">
        <v>400565.93019269989</v>
      </c>
      <c r="F11" s="24">
        <f t="shared" si="0"/>
        <v>216963</v>
      </c>
      <c r="G11" s="24">
        <f t="shared" si="1"/>
        <v>386005.02428200003</v>
      </c>
      <c r="H11" s="31">
        <v>31030</v>
      </c>
      <c r="I11" s="31">
        <v>82638.00089000001</v>
      </c>
      <c r="J11" s="31">
        <v>2137</v>
      </c>
      <c r="K11" s="31">
        <v>2415.2747276999999</v>
      </c>
      <c r="L11" s="31">
        <v>22562</v>
      </c>
      <c r="M11" s="31">
        <v>90163.71139370001</v>
      </c>
      <c r="N11" s="31">
        <v>163354</v>
      </c>
      <c r="O11" s="31">
        <v>200377.41825640004</v>
      </c>
      <c r="P11" s="31">
        <v>17</v>
      </c>
      <c r="Q11" s="31">
        <v>12825.893741899999</v>
      </c>
      <c r="R11" s="27">
        <f t="shared" si="2"/>
        <v>10078</v>
      </c>
      <c r="S11" s="35">
        <v>97198.906800700017</v>
      </c>
      <c r="T11" s="17"/>
      <c r="U11" s="17"/>
    </row>
    <row r="12" spans="1:27" s="36" customFormat="1" ht="40.799999999999997" customHeight="1">
      <c r="A12" s="17"/>
      <c r="B12" s="30">
        <v>4</v>
      </c>
      <c r="C12" s="31" t="s">
        <v>21</v>
      </c>
      <c r="D12" s="32">
        <v>133250</v>
      </c>
      <c r="E12" s="32">
        <v>668706.97993200005</v>
      </c>
      <c r="F12" s="24">
        <f t="shared" si="0"/>
        <v>94607</v>
      </c>
      <c r="G12" s="24">
        <f t="shared" si="1"/>
        <v>406905.11302350007</v>
      </c>
      <c r="H12" s="31">
        <v>41135</v>
      </c>
      <c r="I12" s="31">
        <v>112133.92888749999</v>
      </c>
      <c r="J12" s="31">
        <v>12759</v>
      </c>
      <c r="K12" s="31">
        <v>45272.844815000004</v>
      </c>
      <c r="L12" s="31">
        <v>19101</v>
      </c>
      <c r="M12" s="31">
        <v>173011.84710900005</v>
      </c>
      <c r="N12" s="31">
        <v>33960</v>
      </c>
      <c r="O12" s="31">
        <v>120314.78302700001</v>
      </c>
      <c r="P12" s="33">
        <v>411</v>
      </c>
      <c r="Q12" s="34">
        <v>1444.5540000000003</v>
      </c>
      <c r="R12" s="27">
        <f t="shared" si="2"/>
        <v>38643</v>
      </c>
      <c r="S12" s="35">
        <v>261801.86690849997</v>
      </c>
      <c r="T12" s="17"/>
      <c r="U12" s="17"/>
    </row>
    <row r="13" spans="1:27" s="39" customFormat="1" ht="40.799999999999997" customHeight="1">
      <c r="A13" s="17"/>
      <c r="B13" s="30">
        <v>5</v>
      </c>
      <c r="C13" s="31" t="s">
        <v>22</v>
      </c>
      <c r="D13" s="31">
        <v>147311</v>
      </c>
      <c r="E13" s="31">
        <v>686263.50567730004</v>
      </c>
      <c r="F13" s="24">
        <f t="shared" si="0"/>
        <v>113646</v>
      </c>
      <c r="G13" s="24">
        <f t="shared" si="1"/>
        <v>485350.3957466</v>
      </c>
      <c r="H13" s="31">
        <v>88025</v>
      </c>
      <c r="I13" s="31">
        <v>290647.55497120001</v>
      </c>
      <c r="J13" s="31">
        <v>71139</v>
      </c>
      <c r="K13" s="31">
        <v>180633.50666559997</v>
      </c>
      <c r="L13" s="31">
        <v>25621</v>
      </c>
      <c r="M13" s="31">
        <v>154162</v>
      </c>
      <c r="N13" s="31">
        <v>0</v>
      </c>
      <c r="O13" s="31">
        <v>36646.368174299976</v>
      </c>
      <c r="P13" s="31">
        <v>0</v>
      </c>
      <c r="Q13" s="31">
        <v>3894.4726011000002</v>
      </c>
      <c r="R13" s="27">
        <f t="shared" si="2"/>
        <v>33665</v>
      </c>
      <c r="S13" s="35">
        <v>223693.89919999999</v>
      </c>
      <c r="T13" s="17"/>
      <c r="U13" s="38"/>
    </row>
    <row r="14" spans="1:27" s="36" customFormat="1" ht="40.799999999999997" customHeight="1">
      <c r="A14" s="17"/>
      <c r="B14" s="40">
        <v>6</v>
      </c>
      <c r="C14" s="31" t="s">
        <v>23</v>
      </c>
      <c r="D14" s="31">
        <v>13026</v>
      </c>
      <c r="E14" s="31">
        <v>95354.126390000005</v>
      </c>
      <c r="F14" s="24">
        <f t="shared" si="0"/>
        <v>9948.67</v>
      </c>
      <c r="G14" s="24">
        <f t="shared" si="1"/>
        <v>76228.55711020001</v>
      </c>
      <c r="H14" s="31">
        <v>743.01999999999987</v>
      </c>
      <c r="I14" s="31">
        <v>5510.6309763000008</v>
      </c>
      <c r="J14" s="31">
        <v>633.60000000000014</v>
      </c>
      <c r="K14" s="31">
        <v>3306.3785857800003</v>
      </c>
      <c r="L14" s="31">
        <v>6954</v>
      </c>
      <c r="M14" s="31">
        <v>35769</v>
      </c>
      <c r="N14" s="31">
        <v>2246.65</v>
      </c>
      <c r="O14" s="31">
        <v>34758.756133900009</v>
      </c>
      <c r="P14" s="31">
        <v>5</v>
      </c>
      <c r="Q14" s="31">
        <v>190.17</v>
      </c>
      <c r="R14" s="27">
        <f t="shared" si="2"/>
        <v>3077.33</v>
      </c>
      <c r="S14" s="35">
        <v>32067.33</v>
      </c>
      <c r="T14" s="17"/>
      <c r="U14" s="17"/>
    </row>
    <row r="15" spans="1:27" s="39" customFormat="1" ht="40.799999999999997" customHeight="1">
      <c r="A15" s="17"/>
      <c r="B15" s="30">
        <v>7</v>
      </c>
      <c r="C15" s="31" t="s">
        <v>24</v>
      </c>
      <c r="D15" s="31">
        <v>200930</v>
      </c>
      <c r="E15" s="31">
        <v>1086263.6858210999</v>
      </c>
      <c r="F15" s="24">
        <f t="shared" si="0"/>
        <v>170453</v>
      </c>
      <c r="G15" s="24">
        <f t="shared" si="1"/>
        <v>801986.35022813105</v>
      </c>
      <c r="H15" s="31">
        <v>100557</v>
      </c>
      <c r="I15" s="31">
        <v>390766.98294310004</v>
      </c>
      <c r="J15" s="31">
        <v>92207</v>
      </c>
      <c r="K15" s="31">
        <v>298417.63308980007</v>
      </c>
      <c r="L15" s="31">
        <v>55370</v>
      </c>
      <c r="M15" s="31">
        <v>297680.08668840001</v>
      </c>
      <c r="N15" s="31">
        <v>14526</v>
      </c>
      <c r="O15" s="31">
        <v>113539.28059663097</v>
      </c>
      <c r="P15" s="31">
        <v>0</v>
      </c>
      <c r="Q15" s="31">
        <v>0</v>
      </c>
      <c r="R15" s="27">
        <f t="shared" si="2"/>
        <v>30477</v>
      </c>
      <c r="S15" s="35">
        <v>284277.33559296897</v>
      </c>
      <c r="T15" s="17"/>
      <c r="U15" s="38"/>
    </row>
    <row r="16" spans="1:27" s="39" customFormat="1" ht="40.799999999999997" customHeight="1">
      <c r="A16" s="17"/>
      <c r="B16" s="30">
        <v>8</v>
      </c>
      <c r="C16" s="31" t="s">
        <v>25</v>
      </c>
      <c r="D16" s="31">
        <v>88269</v>
      </c>
      <c r="E16" s="31">
        <v>429213</v>
      </c>
      <c r="F16" s="24">
        <f t="shared" si="0"/>
        <v>60752</v>
      </c>
      <c r="G16" s="24">
        <f t="shared" si="1"/>
        <v>215866.93</v>
      </c>
      <c r="H16" s="31">
        <v>25729</v>
      </c>
      <c r="I16" s="31">
        <v>85060</v>
      </c>
      <c r="J16" s="31">
        <v>19709</v>
      </c>
      <c r="K16" s="31">
        <v>59581</v>
      </c>
      <c r="L16" s="31">
        <v>19302</v>
      </c>
      <c r="M16" s="31">
        <v>130571</v>
      </c>
      <c r="N16" s="31">
        <v>15721</v>
      </c>
      <c r="O16" s="31">
        <v>235.93</v>
      </c>
      <c r="P16" s="31">
        <v>0</v>
      </c>
      <c r="Q16" s="31">
        <v>0</v>
      </c>
      <c r="R16" s="27">
        <f t="shared" si="2"/>
        <v>27517</v>
      </c>
      <c r="S16" s="35">
        <v>213345.59586501293</v>
      </c>
      <c r="T16" s="17"/>
      <c r="U16" s="38"/>
    </row>
    <row r="17" spans="1:21" s="36" customFormat="1" ht="40.799999999999997" customHeight="1">
      <c r="A17" s="17"/>
      <c r="B17" s="30">
        <v>9</v>
      </c>
      <c r="C17" s="31" t="s">
        <v>26</v>
      </c>
      <c r="D17" s="31">
        <v>61316</v>
      </c>
      <c r="E17" s="31">
        <v>707466.87493250007</v>
      </c>
      <c r="F17" s="24">
        <f t="shared" si="0"/>
        <v>38568</v>
      </c>
      <c r="G17" s="24">
        <f t="shared" si="1"/>
        <v>313838.32572200004</v>
      </c>
      <c r="H17" s="31">
        <v>19778</v>
      </c>
      <c r="I17" s="31">
        <v>110170.84486110002</v>
      </c>
      <c r="J17" s="31">
        <v>143</v>
      </c>
      <c r="K17" s="31">
        <v>191.55044810000001</v>
      </c>
      <c r="L17" s="31">
        <v>15533</v>
      </c>
      <c r="M17" s="31">
        <v>173747.41025160003</v>
      </c>
      <c r="N17" s="31">
        <v>3257</v>
      </c>
      <c r="O17" s="31">
        <v>29920.070609299997</v>
      </c>
      <c r="P17" s="31">
        <v>0</v>
      </c>
      <c r="Q17" s="31">
        <v>0</v>
      </c>
      <c r="R17" s="27">
        <f t="shared" si="2"/>
        <v>22748</v>
      </c>
      <c r="S17" s="35">
        <v>383873.0568512</v>
      </c>
      <c r="T17" s="17"/>
      <c r="U17" s="17"/>
    </row>
    <row r="18" spans="1:21" s="39" customFormat="1" ht="40.799999999999997" customHeight="1">
      <c r="A18" s="17"/>
      <c r="B18" s="40">
        <v>10</v>
      </c>
      <c r="C18" s="31" t="s">
        <v>27</v>
      </c>
      <c r="D18" s="31">
        <v>26597</v>
      </c>
      <c r="E18" s="31">
        <v>273173</v>
      </c>
      <c r="F18" s="24">
        <f t="shared" si="0"/>
        <v>15715</v>
      </c>
      <c r="G18" s="24">
        <f t="shared" si="1"/>
        <v>107816.75</v>
      </c>
      <c r="H18" s="31">
        <v>4714</v>
      </c>
      <c r="I18" s="31">
        <v>21502.719999999994</v>
      </c>
      <c r="J18" s="31">
        <v>77</v>
      </c>
      <c r="K18" s="31">
        <v>324.36</v>
      </c>
      <c r="L18" s="31">
        <v>7481</v>
      </c>
      <c r="M18" s="31">
        <v>55065.47</v>
      </c>
      <c r="N18" s="31">
        <v>3520</v>
      </c>
      <c r="O18" s="31">
        <v>31248.559999999994</v>
      </c>
      <c r="P18" s="31">
        <v>0</v>
      </c>
      <c r="Q18" s="31">
        <v>0</v>
      </c>
      <c r="R18" s="27">
        <f t="shared" si="2"/>
        <v>10882</v>
      </c>
      <c r="S18" s="35">
        <v>165355.64999999997</v>
      </c>
      <c r="T18" s="17"/>
      <c r="U18" s="38"/>
    </row>
    <row r="19" spans="1:21" s="36" customFormat="1" ht="40.799999999999997" customHeight="1">
      <c r="A19" s="17"/>
      <c r="B19" s="30">
        <v>11</v>
      </c>
      <c r="C19" s="31" t="s">
        <v>28</v>
      </c>
      <c r="D19" s="32">
        <v>851740</v>
      </c>
      <c r="E19" s="32">
        <v>7063090.5999999996</v>
      </c>
      <c r="F19" s="24">
        <f t="shared" si="0"/>
        <v>380514</v>
      </c>
      <c r="G19" s="24">
        <f t="shared" si="1"/>
        <v>1761046.57</v>
      </c>
      <c r="H19" s="32">
        <v>295663</v>
      </c>
      <c r="I19" s="32">
        <v>752171</v>
      </c>
      <c r="J19" s="32">
        <v>252065</v>
      </c>
      <c r="K19" s="32">
        <v>505055.9</v>
      </c>
      <c r="L19" s="32">
        <v>38710</v>
      </c>
      <c r="M19" s="32">
        <v>587022</v>
      </c>
      <c r="N19" s="31">
        <v>45864</v>
      </c>
      <c r="O19" s="31">
        <v>354101.01999999996</v>
      </c>
      <c r="P19" s="33">
        <v>277</v>
      </c>
      <c r="Q19" s="34">
        <v>67752.550000000017</v>
      </c>
      <c r="R19" s="27">
        <f t="shared" si="2"/>
        <v>471226</v>
      </c>
      <c r="S19" s="35">
        <v>4809758.7199999997</v>
      </c>
      <c r="T19" s="17"/>
      <c r="U19" s="17"/>
    </row>
    <row r="20" spans="1:21" s="36" customFormat="1" ht="40.799999999999997" customHeight="1" thickBot="1">
      <c r="A20" s="17"/>
      <c r="B20" s="41">
        <v>12</v>
      </c>
      <c r="C20" s="42" t="s">
        <v>29</v>
      </c>
      <c r="D20" s="43">
        <v>290471</v>
      </c>
      <c r="E20" s="43">
        <v>1430690.7856068998</v>
      </c>
      <c r="F20" s="24">
        <f t="shared" si="0"/>
        <v>223243</v>
      </c>
      <c r="G20" s="24">
        <f t="shared" si="1"/>
        <v>914828.50530099997</v>
      </c>
      <c r="H20" s="42">
        <v>102082</v>
      </c>
      <c r="I20" s="42">
        <v>319886.77781909995</v>
      </c>
      <c r="J20" s="42">
        <v>41954</v>
      </c>
      <c r="K20" s="42">
        <v>190047.22799250003</v>
      </c>
      <c r="L20" s="42">
        <v>33764</v>
      </c>
      <c r="M20" s="42">
        <v>306686.57897290005</v>
      </c>
      <c r="N20" s="42">
        <v>87391</v>
      </c>
      <c r="O20" s="42">
        <v>288255.14850899996</v>
      </c>
      <c r="P20" s="44">
        <v>6</v>
      </c>
      <c r="Q20" s="45">
        <v>0</v>
      </c>
      <c r="R20" s="27">
        <f t="shared" si="2"/>
        <v>67228</v>
      </c>
      <c r="S20" s="46">
        <v>333280.44201090001</v>
      </c>
      <c r="T20" s="17"/>
      <c r="U20" s="17"/>
    </row>
    <row r="21" spans="1:21" s="57" customFormat="1" ht="40.799999999999997" customHeight="1" thickBot="1">
      <c r="A21" s="47"/>
      <c r="B21" s="48"/>
      <c r="C21" s="49" t="s">
        <v>30</v>
      </c>
      <c r="D21" s="50">
        <f>D9+D10+D11+D12+D13+D14+D15+D16+D17+D18+D19+D20</f>
        <v>2985210</v>
      </c>
      <c r="E21" s="50">
        <f>E9+E10+E11+E12+E13+E14+E15+E16+E17+E18+E19+E20</f>
        <v>18804934.165944397</v>
      </c>
      <c r="F21" s="51">
        <f t="shared" si="0"/>
        <v>2035761.67</v>
      </c>
      <c r="G21" s="51">
        <f t="shared" si="0"/>
        <v>9048902.0076983329</v>
      </c>
      <c r="H21" s="52">
        <f t="shared" ref="H21:Q21" si="3">H9+H10+H11+H12+H13+H14+H15+H16+H17+H18+H19+H20</f>
        <v>1229718.02</v>
      </c>
      <c r="I21" s="53">
        <f t="shared" si="3"/>
        <v>4174118.2106464994</v>
      </c>
      <c r="J21" s="50">
        <f t="shared" si="3"/>
        <v>895258.6</v>
      </c>
      <c r="K21" s="50">
        <f t="shared" si="3"/>
        <v>2380382.8997442806</v>
      </c>
      <c r="L21" s="50">
        <f t="shared" si="3"/>
        <v>405612</v>
      </c>
      <c r="M21" s="50">
        <f t="shared" si="3"/>
        <v>3380348.8722321009</v>
      </c>
      <c r="N21" s="50">
        <f t="shared" si="3"/>
        <v>399191.65</v>
      </c>
      <c r="O21" s="50">
        <f t="shared" si="3"/>
        <v>1395634.4972567309</v>
      </c>
      <c r="P21" s="54">
        <f t="shared" si="3"/>
        <v>1240</v>
      </c>
      <c r="Q21" s="49">
        <f t="shared" si="3"/>
        <v>98800.427563000005</v>
      </c>
      <c r="R21" s="55">
        <f t="shared" si="2"/>
        <v>949448.33000000007</v>
      </c>
      <c r="S21" s="56">
        <f t="shared" si="2"/>
        <v>9756032.1582460646</v>
      </c>
      <c r="T21" s="47"/>
      <c r="U21" s="47"/>
    </row>
    <row r="22" spans="1:21" ht="40.799999999999997" customHeight="1" thickBot="1">
      <c r="B22" s="18" t="s">
        <v>31</v>
      </c>
      <c r="C22" s="144" t="s">
        <v>32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6"/>
      <c r="Q22" s="146"/>
      <c r="R22" s="146"/>
      <c r="S22" s="147"/>
    </row>
    <row r="23" spans="1:21" s="37" customFormat="1" ht="40.799999999999997" customHeight="1">
      <c r="A23" s="17"/>
      <c r="B23" s="22">
        <v>13</v>
      </c>
      <c r="C23" s="23" t="s">
        <v>33</v>
      </c>
      <c r="D23" s="24">
        <v>31815</v>
      </c>
      <c r="E23" s="24">
        <v>239293.42636338095</v>
      </c>
      <c r="F23" s="32">
        <f>H23+L23+N23+P23</f>
        <v>22813</v>
      </c>
      <c r="G23" s="32">
        <f>I23+M23+O23+Q23</f>
        <v>141447.95273260001</v>
      </c>
      <c r="H23" s="24">
        <v>16374</v>
      </c>
      <c r="I23" s="24">
        <v>82668.181509300019</v>
      </c>
      <c r="J23" s="24">
        <v>10819</v>
      </c>
      <c r="K23" s="24">
        <v>30231.900388799997</v>
      </c>
      <c r="L23" s="24">
        <v>4715</v>
      </c>
      <c r="M23" s="24">
        <v>43336.662341199983</v>
      </c>
      <c r="N23" s="23">
        <v>1724</v>
      </c>
      <c r="O23" s="23">
        <v>15443.108882100003</v>
      </c>
      <c r="P23" s="25">
        <v>0</v>
      </c>
      <c r="Q23" s="26">
        <v>0</v>
      </c>
      <c r="R23" s="27">
        <v>9002</v>
      </c>
      <c r="S23" s="28">
        <v>97845.473630780965</v>
      </c>
      <c r="T23" s="17"/>
      <c r="U23" s="17"/>
    </row>
    <row r="24" spans="1:21" s="37" customFormat="1" ht="40.799999999999997" customHeight="1">
      <c r="A24" s="17"/>
      <c r="B24" s="30">
        <v>14</v>
      </c>
      <c r="C24" s="31" t="s">
        <v>34</v>
      </c>
      <c r="D24" s="32">
        <v>8570</v>
      </c>
      <c r="E24" s="32">
        <v>101375.67522200001</v>
      </c>
      <c r="F24" s="32">
        <f t="shared" ref="F24:G38" si="4">H24+L24+N24+P24</f>
        <v>2472</v>
      </c>
      <c r="G24" s="32">
        <f t="shared" ref="G24:G37" si="5">I24+M24+O24+Q24</f>
        <v>28606.453400099999</v>
      </c>
      <c r="H24" s="31">
        <v>223</v>
      </c>
      <c r="I24" s="31">
        <v>3198.4783941000001</v>
      </c>
      <c r="J24" s="31">
        <v>98</v>
      </c>
      <c r="K24" s="31">
        <v>272</v>
      </c>
      <c r="L24" s="31">
        <v>1344</v>
      </c>
      <c r="M24" s="31">
        <v>17325.690941699999</v>
      </c>
      <c r="N24" s="31">
        <v>905</v>
      </c>
      <c r="O24" s="23">
        <v>8082.2840643</v>
      </c>
      <c r="P24" s="33">
        <v>0</v>
      </c>
      <c r="Q24" s="34">
        <v>0</v>
      </c>
      <c r="R24" s="27">
        <v>6098</v>
      </c>
      <c r="S24" s="28">
        <v>72769.222849599988</v>
      </c>
      <c r="T24" s="17"/>
      <c r="U24" s="17"/>
    </row>
    <row r="25" spans="1:21" s="37" customFormat="1" ht="40.799999999999997" customHeight="1">
      <c r="A25" s="17"/>
      <c r="B25" s="30">
        <v>15</v>
      </c>
      <c r="C25" s="31" t="s">
        <v>35</v>
      </c>
      <c r="D25" s="32">
        <v>2203511</v>
      </c>
      <c r="E25" s="32">
        <v>6549170.2970312526</v>
      </c>
      <c r="F25" s="32">
        <f t="shared" si="4"/>
        <v>647461</v>
      </c>
      <c r="G25" s="32">
        <f t="shared" si="5"/>
        <v>4232403.2705606045</v>
      </c>
      <c r="H25" s="31">
        <v>313095</v>
      </c>
      <c r="I25" s="31">
        <v>1518614.8904701003</v>
      </c>
      <c r="J25" s="31">
        <v>65262</v>
      </c>
      <c r="K25" s="31">
        <v>125163.62573030003</v>
      </c>
      <c r="L25" s="31">
        <v>153604</v>
      </c>
      <c r="M25" s="31">
        <v>2587406.6800927063</v>
      </c>
      <c r="N25" s="31">
        <v>180762</v>
      </c>
      <c r="O25" s="23">
        <v>126381.69999779732</v>
      </c>
      <c r="P25" s="33">
        <v>0</v>
      </c>
      <c r="Q25" s="34">
        <v>0</v>
      </c>
      <c r="R25" s="27">
        <v>1556050</v>
      </c>
      <c r="S25" s="28">
        <v>2316767.0264706486</v>
      </c>
      <c r="T25" s="17"/>
      <c r="U25" s="17"/>
    </row>
    <row r="26" spans="1:21" s="37" customFormat="1" ht="40.799999999999997" customHeight="1">
      <c r="A26" s="17"/>
      <c r="B26" s="30">
        <v>16</v>
      </c>
      <c r="C26" s="31" t="s">
        <v>36</v>
      </c>
      <c r="D26" s="32">
        <v>435442</v>
      </c>
      <c r="E26" s="32">
        <v>2373893.6552440743</v>
      </c>
      <c r="F26" s="32">
        <f t="shared" si="4"/>
        <v>92398</v>
      </c>
      <c r="G26" s="32">
        <f t="shared" si="5"/>
        <v>1049782.854559351</v>
      </c>
      <c r="H26" s="32">
        <v>70172</v>
      </c>
      <c r="I26" s="32">
        <v>344213.30706544989</v>
      </c>
      <c r="J26" s="32">
        <v>12430</v>
      </c>
      <c r="K26" s="32">
        <v>23034.345172900001</v>
      </c>
      <c r="L26" s="32">
        <v>15624</v>
      </c>
      <c r="M26" s="32">
        <v>635369.4363870502</v>
      </c>
      <c r="N26" s="31">
        <v>6602</v>
      </c>
      <c r="O26" s="23">
        <v>70200.111106850993</v>
      </c>
      <c r="P26" s="33">
        <v>0</v>
      </c>
      <c r="Q26" s="34">
        <v>0</v>
      </c>
      <c r="R26" s="27">
        <v>343043</v>
      </c>
      <c r="S26" s="28">
        <v>1324088.716684724</v>
      </c>
      <c r="T26" s="17"/>
      <c r="U26" s="17"/>
    </row>
    <row r="27" spans="1:21" s="36" customFormat="1" ht="40.799999999999997" customHeight="1">
      <c r="A27" s="17"/>
      <c r="B27" s="30">
        <v>17</v>
      </c>
      <c r="C27" s="31" t="s">
        <v>37</v>
      </c>
      <c r="D27" s="32">
        <v>36676</v>
      </c>
      <c r="E27" s="32">
        <v>516074.89956999995</v>
      </c>
      <c r="F27" s="32">
        <f t="shared" si="4"/>
        <v>17838</v>
      </c>
      <c r="G27" s="32">
        <f t="shared" si="5"/>
        <v>391510.82564139995</v>
      </c>
      <c r="H27" s="32">
        <v>9164</v>
      </c>
      <c r="I27" s="32">
        <v>170341.82180169999</v>
      </c>
      <c r="J27" s="32">
        <v>3855</v>
      </c>
      <c r="K27" s="32">
        <v>12633.483737800001</v>
      </c>
      <c r="L27" s="32">
        <v>8657</v>
      </c>
      <c r="M27" s="32">
        <v>220937.76537909993</v>
      </c>
      <c r="N27" s="31">
        <v>17</v>
      </c>
      <c r="O27" s="23">
        <v>231.23846060000002</v>
      </c>
      <c r="P27" s="33">
        <v>0</v>
      </c>
      <c r="Q27" s="34">
        <v>0</v>
      </c>
      <c r="R27" s="27">
        <v>18838</v>
      </c>
      <c r="S27" s="28">
        <v>124564.07391950002</v>
      </c>
      <c r="T27" s="17"/>
      <c r="U27" s="17"/>
    </row>
    <row r="28" spans="1:21" s="36" customFormat="1" ht="40.799999999999997" customHeight="1">
      <c r="A28" s="17"/>
      <c r="B28" s="30">
        <v>18</v>
      </c>
      <c r="C28" s="58" t="s">
        <v>38</v>
      </c>
      <c r="D28" s="59">
        <v>138314</v>
      </c>
      <c r="E28" s="59">
        <v>465343.09301124146</v>
      </c>
      <c r="F28" s="32">
        <f t="shared" si="4"/>
        <v>52089</v>
      </c>
      <c r="G28" s="32">
        <f t="shared" si="5"/>
        <v>228257.25420043725</v>
      </c>
      <c r="H28" s="59">
        <v>44827</v>
      </c>
      <c r="I28" s="59">
        <v>46925.507791400072</v>
      </c>
      <c r="J28" s="59">
        <v>40116</v>
      </c>
      <c r="K28" s="59">
        <v>12503.562497600082</v>
      </c>
      <c r="L28" s="59">
        <v>5098</v>
      </c>
      <c r="M28" s="59">
        <v>180443.06562583719</v>
      </c>
      <c r="N28" s="58">
        <v>2164</v>
      </c>
      <c r="O28" s="60">
        <v>888.68078320000029</v>
      </c>
      <c r="P28" s="61">
        <v>0</v>
      </c>
      <c r="Q28" s="62">
        <v>0</v>
      </c>
      <c r="R28" s="27">
        <v>86225</v>
      </c>
      <c r="S28" s="28">
        <v>237085.83881080421</v>
      </c>
      <c r="T28" s="17"/>
      <c r="U28" s="17"/>
    </row>
    <row r="29" spans="1:21" s="36" customFormat="1" ht="40.799999999999997" customHeight="1">
      <c r="A29" s="17"/>
      <c r="B29" s="30">
        <v>19</v>
      </c>
      <c r="C29" s="58" t="s">
        <v>39</v>
      </c>
      <c r="D29" s="59">
        <v>26422</v>
      </c>
      <c r="E29" s="59">
        <v>119836.94</v>
      </c>
      <c r="F29" s="32">
        <f t="shared" si="4"/>
        <v>20974</v>
      </c>
      <c r="G29" s="32">
        <f t="shared" si="5"/>
        <v>59585.32</v>
      </c>
      <c r="H29" s="58">
        <v>20375</v>
      </c>
      <c r="I29" s="58">
        <v>34644.51</v>
      </c>
      <c r="J29" s="58">
        <v>17054</v>
      </c>
      <c r="K29" s="58">
        <v>24695</v>
      </c>
      <c r="L29" s="58">
        <v>412</v>
      </c>
      <c r="M29" s="58">
        <v>23235.199999999997</v>
      </c>
      <c r="N29" s="58">
        <v>187</v>
      </c>
      <c r="O29" s="60">
        <v>1705.61</v>
      </c>
      <c r="P29" s="61">
        <v>0</v>
      </c>
      <c r="Q29" s="62">
        <v>0</v>
      </c>
      <c r="R29" s="27">
        <v>5448</v>
      </c>
      <c r="S29" s="28">
        <v>60251.62</v>
      </c>
      <c r="T29" s="17"/>
      <c r="U29" s="17"/>
    </row>
    <row r="30" spans="1:21" s="36" customFormat="1" ht="40.799999999999997" customHeight="1">
      <c r="A30" s="17"/>
      <c r="B30" s="30">
        <v>20</v>
      </c>
      <c r="C30" s="58" t="s">
        <v>40</v>
      </c>
      <c r="D30" s="59">
        <v>582522</v>
      </c>
      <c r="E30" s="59">
        <v>570017.08913985791</v>
      </c>
      <c r="F30" s="32">
        <f t="shared" si="4"/>
        <v>303726</v>
      </c>
      <c r="G30" s="32">
        <f t="shared" si="5"/>
        <v>240264.22755775097</v>
      </c>
      <c r="H30" s="59">
        <v>264484</v>
      </c>
      <c r="I30" s="59">
        <v>135032.15411438499</v>
      </c>
      <c r="J30" s="59">
        <v>255532</v>
      </c>
      <c r="K30" s="59">
        <v>59521.296721985011</v>
      </c>
      <c r="L30" s="59">
        <v>39097</v>
      </c>
      <c r="M30" s="59">
        <v>91806.256497865994</v>
      </c>
      <c r="N30" s="58">
        <v>144</v>
      </c>
      <c r="O30" s="60">
        <v>13423.298674299996</v>
      </c>
      <c r="P30" s="61">
        <v>1</v>
      </c>
      <c r="Q30" s="62">
        <v>2.5182712000000014</v>
      </c>
      <c r="R30" s="27">
        <v>278796</v>
      </c>
      <c r="S30" s="28">
        <v>329752.86158210691</v>
      </c>
      <c r="T30" s="17"/>
      <c r="U30" s="17"/>
    </row>
    <row r="31" spans="1:21" s="36" customFormat="1" ht="40.799999999999997" customHeight="1">
      <c r="A31" s="17"/>
      <c r="B31" s="30">
        <v>21</v>
      </c>
      <c r="C31" s="58" t="s">
        <v>41</v>
      </c>
      <c r="D31" s="59">
        <v>342810</v>
      </c>
      <c r="E31" s="59">
        <v>1832614.3011646001</v>
      </c>
      <c r="F31" s="32">
        <f t="shared" si="4"/>
        <v>94017</v>
      </c>
      <c r="G31" s="32">
        <f t="shared" si="5"/>
        <v>1188255.4150586</v>
      </c>
      <c r="H31" s="59">
        <v>67125</v>
      </c>
      <c r="I31" s="59">
        <v>523572.34208149998</v>
      </c>
      <c r="J31" s="59">
        <v>37140</v>
      </c>
      <c r="K31" s="59">
        <v>157182.65673999998</v>
      </c>
      <c r="L31" s="59">
        <v>13236</v>
      </c>
      <c r="M31" s="59">
        <v>609634.74596419989</v>
      </c>
      <c r="N31" s="59">
        <v>13650</v>
      </c>
      <c r="O31" s="60">
        <v>46014.204681100004</v>
      </c>
      <c r="P31" s="59">
        <v>6</v>
      </c>
      <c r="Q31" s="62">
        <v>9034.1223318000011</v>
      </c>
      <c r="R31" s="27">
        <v>248793</v>
      </c>
      <c r="S31" s="28">
        <v>644358.88610599993</v>
      </c>
      <c r="T31" s="17"/>
      <c r="U31" s="17"/>
    </row>
    <row r="32" spans="1:21" s="36" customFormat="1" ht="40.799999999999997" customHeight="1">
      <c r="A32" s="17"/>
      <c r="B32" s="30">
        <v>22</v>
      </c>
      <c r="C32" s="58" t="s">
        <v>42</v>
      </c>
      <c r="D32" s="59">
        <v>5244</v>
      </c>
      <c r="E32" s="59">
        <v>41572</v>
      </c>
      <c r="F32" s="32">
        <f t="shared" si="4"/>
        <v>3090</v>
      </c>
      <c r="G32" s="32">
        <f t="shared" si="5"/>
        <v>24008</v>
      </c>
      <c r="H32" s="59">
        <v>471</v>
      </c>
      <c r="I32" s="59">
        <v>136</v>
      </c>
      <c r="J32" s="59">
        <v>68</v>
      </c>
      <c r="K32" s="59">
        <v>37</v>
      </c>
      <c r="L32" s="59">
        <v>15</v>
      </c>
      <c r="M32" s="59">
        <v>94</v>
      </c>
      <c r="N32" s="58">
        <v>2604</v>
      </c>
      <c r="O32" s="60">
        <v>23778</v>
      </c>
      <c r="P32" s="61">
        <v>0</v>
      </c>
      <c r="Q32" s="62">
        <v>0</v>
      </c>
      <c r="R32" s="27">
        <f t="shared" ref="R32:S38" si="6">D32-F32</f>
        <v>2154</v>
      </c>
      <c r="S32" s="28">
        <f t="shared" si="6"/>
        <v>17564</v>
      </c>
      <c r="T32" s="17"/>
      <c r="U32" s="17"/>
    </row>
    <row r="33" spans="1:21" s="36" customFormat="1" ht="40.799999999999997" customHeight="1">
      <c r="A33" s="17"/>
      <c r="B33" s="30">
        <v>23</v>
      </c>
      <c r="C33" s="58" t="s">
        <v>43</v>
      </c>
      <c r="D33" s="59">
        <v>79954</v>
      </c>
      <c r="E33" s="59">
        <v>204440.92093659975</v>
      </c>
      <c r="F33" s="32">
        <f t="shared" si="4"/>
        <v>73819</v>
      </c>
      <c r="G33" s="32">
        <f t="shared" si="5"/>
        <v>77333.358161100041</v>
      </c>
      <c r="H33" s="59">
        <v>61509</v>
      </c>
      <c r="I33" s="59">
        <v>16950.115304600007</v>
      </c>
      <c r="J33" s="59">
        <v>61479</v>
      </c>
      <c r="K33" s="59">
        <v>16808.633028100008</v>
      </c>
      <c r="L33" s="59">
        <v>225</v>
      </c>
      <c r="M33" s="59">
        <v>13286.909969</v>
      </c>
      <c r="N33" s="58">
        <v>12085</v>
      </c>
      <c r="O33" s="60">
        <v>47096.332887500037</v>
      </c>
      <c r="P33" s="61">
        <v>0</v>
      </c>
      <c r="Q33" s="62">
        <v>0</v>
      </c>
      <c r="R33" s="27">
        <v>6135</v>
      </c>
      <c r="S33" s="28">
        <v>127107.56277549971</v>
      </c>
      <c r="T33" s="17"/>
      <c r="U33" s="17"/>
    </row>
    <row r="34" spans="1:21" s="36" customFormat="1" ht="40.799999999999997" customHeight="1">
      <c r="A34" s="17"/>
      <c r="B34" s="30">
        <v>24</v>
      </c>
      <c r="C34" s="58" t="s">
        <v>44</v>
      </c>
      <c r="D34" s="59">
        <v>64399</v>
      </c>
      <c r="E34" s="59">
        <v>306241.44697151333</v>
      </c>
      <c r="F34" s="32">
        <f t="shared" si="4"/>
        <v>23170</v>
      </c>
      <c r="G34" s="32">
        <f t="shared" si="5"/>
        <v>164761.73100988558</v>
      </c>
      <c r="H34" s="58">
        <v>8665</v>
      </c>
      <c r="I34" s="58">
        <v>37697.924819652559</v>
      </c>
      <c r="J34" s="58">
        <v>5813</v>
      </c>
      <c r="K34" s="58">
        <v>15995.540209533599</v>
      </c>
      <c r="L34" s="58">
        <v>13142</v>
      </c>
      <c r="M34" s="58">
        <v>113438.48355073304</v>
      </c>
      <c r="N34" s="58">
        <v>1363</v>
      </c>
      <c r="O34" s="60">
        <v>13625.322639499998</v>
      </c>
      <c r="P34" s="61">
        <v>0</v>
      </c>
      <c r="Q34" s="62">
        <v>0</v>
      </c>
      <c r="R34" s="27">
        <v>41229</v>
      </c>
      <c r="S34" s="28">
        <v>141479.71596162769</v>
      </c>
      <c r="T34" s="17"/>
      <c r="U34" s="17"/>
    </row>
    <row r="35" spans="1:21" s="36" customFormat="1" ht="40.799999999999997" customHeight="1">
      <c r="A35" s="17"/>
      <c r="B35" s="30">
        <v>25</v>
      </c>
      <c r="C35" s="58" t="s">
        <v>45</v>
      </c>
      <c r="D35" s="59">
        <v>59729</v>
      </c>
      <c r="E35" s="59">
        <v>507614.6346838997</v>
      </c>
      <c r="F35" s="32">
        <f t="shared" si="4"/>
        <v>35954</v>
      </c>
      <c r="G35" s="32">
        <f t="shared" si="5"/>
        <v>325425.71967440005</v>
      </c>
      <c r="H35" s="59">
        <v>24708</v>
      </c>
      <c r="I35" s="59">
        <v>202595.27609030009</v>
      </c>
      <c r="J35" s="59">
        <v>817</v>
      </c>
      <c r="K35" s="59">
        <v>2319.0680184000003</v>
      </c>
      <c r="L35" s="59">
        <v>6086</v>
      </c>
      <c r="M35" s="59">
        <v>74220.634615099989</v>
      </c>
      <c r="N35" s="58">
        <v>5160</v>
      </c>
      <c r="O35" s="60">
        <v>48609.808969000012</v>
      </c>
      <c r="P35" s="61">
        <v>0</v>
      </c>
      <c r="Q35" s="62">
        <v>0</v>
      </c>
      <c r="R35" s="27">
        <v>23775</v>
      </c>
      <c r="S35" s="28">
        <v>182188.91500949979</v>
      </c>
      <c r="T35" s="17"/>
      <c r="U35" s="17"/>
    </row>
    <row r="36" spans="1:21" s="29" customFormat="1" ht="40.799999999999997" customHeight="1">
      <c r="A36" s="17"/>
      <c r="B36" s="30">
        <v>26</v>
      </c>
      <c r="C36" s="58" t="s">
        <v>46</v>
      </c>
      <c r="D36" s="59">
        <v>149936</v>
      </c>
      <c r="E36" s="59">
        <v>61640</v>
      </c>
      <c r="F36" s="32">
        <f t="shared" si="4"/>
        <v>140061</v>
      </c>
      <c r="G36" s="32">
        <f t="shared" si="5"/>
        <v>52924</v>
      </c>
      <c r="H36" s="58">
        <v>72254</v>
      </c>
      <c r="I36" s="58">
        <v>26717</v>
      </c>
      <c r="J36" s="58">
        <v>63587</v>
      </c>
      <c r="K36" s="58">
        <v>22285</v>
      </c>
      <c r="L36" s="58">
        <v>515</v>
      </c>
      <c r="M36" s="58">
        <v>524</v>
      </c>
      <c r="N36" s="58">
        <v>67292</v>
      </c>
      <c r="O36" s="60">
        <v>25683</v>
      </c>
      <c r="P36" s="61">
        <v>0</v>
      </c>
      <c r="Q36" s="62">
        <v>0</v>
      </c>
      <c r="R36" s="27">
        <v>9875</v>
      </c>
      <c r="S36" s="28">
        <v>8714</v>
      </c>
      <c r="T36" s="17"/>
      <c r="U36" s="17"/>
    </row>
    <row r="37" spans="1:21" s="29" customFormat="1" ht="40.799999999999997" customHeight="1" thickBot="1">
      <c r="A37" s="17"/>
      <c r="B37" s="41">
        <v>27</v>
      </c>
      <c r="C37" s="63" t="s">
        <v>47</v>
      </c>
      <c r="D37" s="64">
        <v>49642</v>
      </c>
      <c r="E37" s="64">
        <v>49103.419491700028</v>
      </c>
      <c r="F37" s="32">
        <f t="shared" si="4"/>
        <v>48742</v>
      </c>
      <c r="G37" s="32">
        <f t="shared" si="5"/>
        <v>44417.097395899975</v>
      </c>
      <c r="H37" s="64">
        <v>12296</v>
      </c>
      <c r="I37" s="64">
        <v>4092.1872994999994</v>
      </c>
      <c r="J37" s="64">
        <v>3729</v>
      </c>
      <c r="K37" s="64">
        <v>1025.8086543000002</v>
      </c>
      <c r="L37" s="64">
        <v>914</v>
      </c>
      <c r="M37" s="64">
        <v>19536.46981079999</v>
      </c>
      <c r="N37" s="63">
        <v>35532</v>
      </c>
      <c r="O37" s="65">
        <v>20788.440285599987</v>
      </c>
      <c r="P37" s="66">
        <v>0</v>
      </c>
      <c r="Q37" s="67">
        <v>0</v>
      </c>
      <c r="R37" s="27">
        <v>900</v>
      </c>
      <c r="S37" s="28">
        <v>4686.3220958000002</v>
      </c>
      <c r="T37" s="17"/>
      <c r="U37" s="17"/>
    </row>
    <row r="38" spans="1:21" s="57" customFormat="1" ht="40.799999999999997" customHeight="1" thickBot="1">
      <c r="A38" s="47"/>
      <c r="B38" s="48"/>
      <c r="C38" s="68" t="s">
        <v>30</v>
      </c>
      <c r="D38" s="69">
        <f>D23+D24+D25+D26+D27+D28+D29+D30+D31+D32+D33+D34+D35+D36+D37</f>
        <v>4214986</v>
      </c>
      <c r="E38" s="69">
        <f>E23+E24+E25+E26+E27+E28+E29+E30+E31+E32+E33+E34+E35+E36+E37</f>
        <v>13938231.798830118</v>
      </c>
      <c r="F38" s="51">
        <f t="shared" si="4"/>
        <v>1578624</v>
      </c>
      <c r="G38" s="51">
        <f t="shared" si="4"/>
        <v>8248983.4799521295</v>
      </c>
      <c r="H38" s="69">
        <f t="shared" ref="H38:Q38" si="7">H23+H24+H25+H26+H27+H28+H29+H30+H31+H32+H33+H34+H35+H36+H37</f>
        <v>985742</v>
      </c>
      <c r="I38" s="69">
        <f t="shared" si="7"/>
        <v>3147399.6967419884</v>
      </c>
      <c r="J38" s="69">
        <f t="shared" si="7"/>
        <v>577799</v>
      </c>
      <c r="K38" s="69">
        <f t="shared" si="7"/>
        <v>503708.92089971865</v>
      </c>
      <c r="L38" s="69">
        <f t="shared" si="7"/>
        <v>262684</v>
      </c>
      <c r="M38" s="69">
        <f t="shared" si="7"/>
        <v>4630596.0011752928</v>
      </c>
      <c r="N38" s="69">
        <f t="shared" si="7"/>
        <v>330191</v>
      </c>
      <c r="O38" s="69">
        <f t="shared" si="7"/>
        <v>461951.14143184834</v>
      </c>
      <c r="P38" s="69">
        <f t="shared" si="7"/>
        <v>7</v>
      </c>
      <c r="Q38" s="69">
        <f t="shared" si="7"/>
        <v>9036.6406030000016</v>
      </c>
      <c r="R38" s="55">
        <f t="shared" si="6"/>
        <v>2636362</v>
      </c>
      <c r="S38" s="56">
        <f t="shared" si="6"/>
        <v>5689248.3188779885</v>
      </c>
      <c r="T38" s="47"/>
      <c r="U38" s="47"/>
    </row>
    <row r="39" spans="1:21" ht="40.799999999999997" customHeight="1" thickBot="1">
      <c r="B39" s="70" t="s">
        <v>48</v>
      </c>
      <c r="C39" s="148" t="s">
        <v>49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50"/>
    </row>
    <row r="40" spans="1:21" s="76" customFormat="1" ht="40.799999999999997" customHeight="1" thickBot="1">
      <c r="A40" s="71"/>
      <c r="B40" s="14">
        <v>28</v>
      </c>
      <c r="C40" s="72" t="s">
        <v>50</v>
      </c>
      <c r="D40" s="69">
        <v>403108</v>
      </c>
      <c r="E40" s="69">
        <v>971393</v>
      </c>
      <c r="F40" s="69">
        <f>H40+L40+N40</f>
        <v>389608</v>
      </c>
      <c r="G40" s="69">
        <f>I40+M40+O40+Q40</f>
        <v>909437.7100000002</v>
      </c>
      <c r="H40" s="69">
        <v>302001</v>
      </c>
      <c r="I40" s="69">
        <v>789658.7100000002</v>
      </c>
      <c r="J40" s="69">
        <v>257695</v>
      </c>
      <c r="K40" s="69">
        <v>554506.94999999995</v>
      </c>
      <c r="L40" s="69">
        <v>82038</v>
      </c>
      <c r="M40" s="69">
        <v>83581</v>
      </c>
      <c r="N40" s="69">
        <v>5569</v>
      </c>
      <c r="O40" s="72">
        <v>36198</v>
      </c>
      <c r="P40" s="73">
        <v>0</v>
      </c>
      <c r="Q40" s="73">
        <v>0</v>
      </c>
      <c r="R40" s="74">
        <f>D40-F40</f>
        <v>13500</v>
      </c>
      <c r="S40" s="75">
        <f>E40-G40</f>
        <v>61955.289999999804</v>
      </c>
      <c r="T40" s="71"/>
      <c r="U40" s="71"/>
    </row>
    <row r="41" spans="1:21" s="57" customFormat="1" ht="40.799999999999997" customHeight="1" thickBot="1">
      <c r="A41" s="47"/>
      <c r="B41" s="77"/>
      <c r="C41" s="50" t="s">
        <v>30</v>
      </c>
      <c r="D41" s="50">
        <f t="shared" ref="D41:S41" si="8">D40</f>
        <v>403108</v>
      </c>
      <c r="E41" s="50">
        <f t="shared" si="8"/>
        <v>971393</v>
      </c>
      <c r="F41" s="50">
        <f t="shared" si="8"/>
        <v>389608</v>
      </c>
      <c r="G41" s="50">
        <f t="shared" si="8"/>
        <v>909437.7100000002</v>
      </c>
      <c r="H41" s="50">
        <f t="shared" si="8"/>
        <v>302001</v>
      </c>
      <c r="I41" s="50">
        <f t="shared" si="8"/>
        <v>789658.7100000002</v>
      </c>
      <c r="J41" s="50">
        <f t="shared" si="8"/>
        <v>257695</v>
      </c>
      <c r="K41" s="50">
        <f t="shared" si="8"/>
        <v>554506.94999999995</v>
      </c>
      <c r="L41" s="50">
        <f t="shared" si="8"/>
        <v>82038</v>
      </c>
      <c r="M41" s="50">
        <f t="shared" si="8"/>
        <v>83581</v>
      </c>
      <c r="N41" s="50">
        <f t="shared" si="8"/>
        <v>5569</v>
      </c>
      <c r="O41" s="50">
        <f t="shared" si="8"/>
        <v>36198</v>
      </c>
      <c r="P41" s="50">
        <f t="shared" si="8"/>
        <v>0</v>
      </c>
      <c r="Q41" s="50">
        <f t="shared" si="8"/>
        <v>0</v>
      </c>
      <c r="R41" s="54">
        <f t="shared" si="8"/>
        <v>13500</v>
      </c>
      <c r="S41" s="78">
        <f t="shared" si="8"/>
        <v>61955.289999999804</v>
      </c>
      <c r="T41" s="47"/>
      <c r="U41" s="47"/>
    </row>
    <row r="42" spans="1:21" s="5" customFormat="1" ht="40.799999999999997" customHeight="1" thickBot="1">
      <c r="A42" s="4"/>
      <c r="B42" s="79" t="s">
        <v>51</v>
      </c>
      <c r="C42" s="151" t="s">
        <v>52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6"/>
      <c r="Q42" s="146"/>
      <c r="R42" s="146"/>
      <c r="S42" s="147"/>
      <c r="T42" s="4"/>
      <c r="U42" s="4"/>
    </row>
    <row r="43" spans="1:21" s="84" customFormat="1" ht="40.799999999999997" customHeight="1" thickBot="1">
      <c r="A43" s="4"/>
      <c r="B43" s="41">
        <v>29</v>
      </c>
      <c r="C43" s="23" t="s">
        <v>53</v>
      </c>
      <c r="D43" s="80">
        <v>1533154</v>
      </c>
      <c r="E43" s="80">
        <v>1164145.3315489998</v>
      </c>
      <c r="F43" s="80">
        <v>1387285</v>
      </c>
      <c r="G43" s="80">
        <v>1029989</v>
      </c>
      <c r="H43" s="81">
        <v>1151763</v>
      </c>
      <c r="I43" s="81">
        <v>889135.5063847003</v>
      </c>
      <c r="J43" s="81">
        <v>830380</v>
      </c>
      <c r="K43" s="81">
        <v>583026.88546929008</v>
      </c>
      <c r="L43" s="81">
        <v>8776</v>
      </c>
      <c r="M43" s="81">
        <v>11233.61</v>
      </c>
      <c r="N43" s="81">
        <v>226746</v>
      </c>
      <c r="O43" s="81">
        <v>129619.03533790002</v>
      </c>
      <c r="P43" s="81">
        <v>0</v>
      </c>
      <c r="Q43" s="26">
        <v>0</v>
      </c>
      <c r="R43" s="82">
        <v>145869</v>
      </c>
      <c r="S43" s="83">
        <v>134156</v>
      </c>
      <c r="T43" s="4"/>
      <c r="U43" s="4"/>
    </row>
    <row r="44" spans="1:21" s="57" customFormat="1" ht="40.799999999999997" customHeight="1" thickBot="1">
      <c r="A44" s="47"/>
      <c r="B44" s="77"/>
      <c r="C44" s="50" t="s">
        <v>30</v>
      </c>
      <c r="D44" s="50">
        <f t="shared" ref="D44:S44" si="9">D43</f>
        <v>1533154</v>
      </c>
      <c r="E44" s="50">
        <f t="shared" si="9"/>
        <v>1164145.3315489998</v>
      </c>
      <c r="F44" s="50">
        <f t="shared" si="9"/>
        <v>1387285</v>
      </c>
      <c r="G44" s="50">
        <f t="shared" si="9"/>
        <v>1029989</v>
      </c>
      <c r="H44" s="50">
        <f t="shared" si="9"/>
        <v>1151763</v>
      </c>
      <c r="I44" s="50">
        <f t="shared" si="9"/>
        <v>889135.5063847003</v>
      </c>
      <c r="J44" s="50">
        <f t="shared" si="9"/>
        <v>830380</v>
      </c>
      <c r="K44" s="50">
        <f t="shared" si="9"/>
        <v>583026.88546929008</v>
      </c>
      <c r="L44" s="50">
        <f t="shared" si="9"/>
        <v>8776</v>
      </c>
      <c r="M44" s="50">
        <f t="shared" si="9"/>
        <v>11233.61</v>
      </c>
      <c r="N44" s="50">
        <f t="shared" si="9"/>
        <v>226746</v>
      </c>
      <c r="O44" s="50">
        <f t="shared" si="9"/>
        <v>129619.03533790002</v>
      </c>
      <c r="P44" s="50">
        <f t="shared" si="9"/>
        <v>0</v>
      </c>
      <c r="Q44" s="50">
        <f t="shared" si="9"/>
        <v>0</v>
      </c>
      <c r="R44" s="54">
        <f t="shared" si="9"/>
        <v>145869</v>
      </c>
      <c r="S44" s="85">
        <f t="shared" si="9"/>
        <v>134156</v>
      </c>
      <c r="T44" s="47"/>
      <c r="U44" s="47"/>
    </row>
    <row r="45" spans="1:21" ht="40.799999999999997" customHeight="1" thickBot="1">
      <c r="B45" s="86"/>
      <c r="C45" s="144" t="s">
        <v>54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52"/>
      <c r="N45" s="81"/>
      <c r="O45" s="81"/>
      <c r="P45" s="87"/>
      <c r="Q45" s="34"/>
      <c r="R45" s="88"/>
      <c r="S45" s="89"/>
    </row>
    <row r="46" spans="1:21" s="57" customFormat="1" ht="40.799999999999997" customHeight="1" thickBot="1">
      <c r="A46" s="47"/>
      <c r="B46" s="77"/>
      <c r="C46" s="50" t="s">
        <v>55</v>
      </c>
      <c r="D46" s="50">
        <f>D21+D38</f>
        <v>7200196</v>
      </c>
      <c r="E46" s="50">
        <f>E38+E21</f>
        <v>32743165.964774515</v>
      </c>
      <c r="F46" s="50">
        <f t="shared" ref="F46:S46" si="10">F21+F38</f>
        <v>3614385.67</v>
      </c>
      <c r="G46" s="50">
        <f t="shared" si="10"/>
        <v>17297885.487650461</v>
      </c>
      <c r="H46" s="50">
        <f t="shared" si="10"/>
        <v>2215460.02</v>
      </c>
      <c r="I46" s="50">
        <f t="shared" si="10"/>
        <v>7321517.9073884878</v>
      </c>
      <c r="J46" s="50">
        <f t="shared" si="10"/>
        <v>1473057.6</v>
      </c>
      <c r="K46" s="50">
        <f t="shared" si="10"/>
        <v>2884091.8206439991</v>
      </c>
      <c r="L46" s="50">
        <f t="shared" si="10"/>
        <v>668296</v>
      </c>
      <c r="M46" s="50">
        <f t="shared" si="10"/>
        <v>8010944.8734073937</v>
      </c>
      <c r="N46" s="50">
        <f t="shared" si="10"/>
        <v>729382.65</v>
      </c>
      <c r="O46" s="50">
        <f t="shared" si="10"/>
        <v>1857585.6386885792</v>
      </c>
      <c r="P46" s="50">
        <f t="shared" si="10"/>
        <v>1247</v>
      </c>
      <c r="Q46" s="54">
        <f t="shared" si="10"/>
        <v>107837.06816600001</v>
      </c>
      <c r="R46" s="90">
        <f t="shared" si="10"/>
        <v>3585810.33</v>
      </c>
      <c r="S46" s="85">
        <f t="shared" si="10"/>
        <v>15445280.477124054</v>
      </c>
      <c r="T46" s="47"/>
      <c r="U46" s="47"/>
    </row>
    <row r="47" spans="1:21" s="57" customFormat="1" ht="40.799999999999997" customHeight="1" thickBot="1">
      <c r="A47" s="47"/>
      <c r="B47" s="77"/>
      <c r="C47" s="50" t="s">
        <v>56</v>
      </c>
      <c r="D47" s="50">
        <f t="shared" ref="D47:S47" si="11">D41</f>
        <v>403108</v>
      </c>
      <c r="E47" s="50">
        <f t="shared" si="11"/>
        <v>971393</v>
      </c>
      <c r="F47" s="50">
        <f t="shared" si="11"/>
        <v>389608</v>
      </c>
      <c r="G47" s="50">
        <f t="shared" si="11"/>
        <v>909437.7100000002</v>
      </c>
      <c r="H47" s="50">
        <f t="shared" si="11"/>
        <v>302001</v>
      </c>
      <c r="I47" s="50">
        <f t="shared" si="11"/>
        <v>789658.7100000002</v>
      </c>
      <c r="J47" s="50">
        <f t="shared" si="11"/>
        <v>257695</v>
      </c>
      <c r="K47" s="50">
        <f t="shared" si="11"/>
        <v>554506.94999999995</v>
      </c>
      <c r="L47" s="50">
        <f t="shared" si="11"/>
        <v>82038</v>
      </c>
      <c r="M47" s="50">
        <f t="shared" si="11"/>
        <v>83581</v>
      </c>
      <c r="N47" s="50">
        <f t="shared" si="11"/>
        <v>5569</v>
      </c>
      <c r="O47" s="50">
        <f t="shared" si="11"/>
        <v>36198</v>
      </c>
      <c r="P47" s="50">
        <f t="shared" si="11"/>
        <v>0</v>
      </c>
      <c r="Q47" s="34">
        <f t="shared" si="11"/>
        <v>0</v>
      </c>
      <c r="R47" s="90">
        <f t="shared" si="11"/>
        <v>13500</v>
      </c>
      <c r="S47" s="85">
        <f t="shared" si="11"/>
        <v>61955.289999999804</v>
      </c>
      <c r="T47" s="47"/>
      <c r="U47" s="47"/>
    </row>
    <row r="48" spans="1:21" s="57" customFormat="1" ht="40.799999999999997" customHeight="1" thickBot="1">
      <c r="A48" s="47"/>
      <c r="B48" s="48"/>
      <c r="C48" s="49" t="s">
        <v>57</v>
      </c>
      <c r="D48" s="50">
        <f t="shared" ref="D48:S48" si="12">D46+D47</f>
        <v>7603304</v>
      </c>
      <c r="E48" s="50">
        <f t="shared" si="12"/>
        <v>33714558.964774519</v>
      </c>
      <c r="F48" s="50">
        <f t="shared" si="12"/>
        <v>4003993.67</v>
      </c>
      <c r="G48" s="50">
        <f t="shared" si="12"/>
        <v>18207323.197650462</v>
      </c>
      <c r="H48" s="50">
        <f t="shared" si="12"/>
        <v>2517461.02</v>
      </c>
      <c r="I48" s="50">
        <f t="shared" si="12"/>
        <v>8111176.6173884878</v>
      </c>
      <c r="J48" s="50">
        <f t="shared" si="12"/>
        <v>1730752.6</v>
      </c>
      <c r="K48" s="50">
        <f t="shared" si="12"/>
        <v>3438598.7706439989</v>
      </c>
      <c r="L48" s="50">
        <f t="shared" si="12"/>
        <v>750334</v>
      </c>
      <c r="M48" s="50">
        <f t="shared" si="12"/>
        <v>8094525.8734073937</v>
      </c>
      <c r="N48" s="50">
        <f t="shared" si="12"/>
        <v>734951.65</v>
      </c>
      <c r="O48" s="50">
        <f t="shared" si="12"/>
        <v>1893783.6386885792</v>
      </c>
      <c r="P48" s="50">
        <f t="shared" si="12"/>
        <v>1247</v>
      </c>
      <c r="Q48" s="54">
        <f t="shared" si="12"/>
        <v>107837.06816600001</v>
      </c>
      <c r="R48" s="90">
        <f t="shared" si="12"/>
        <v>3599310.33</v>
      </c>
      <c r="S48" s="91">
        <f t="shared" si="12"/>
        <v>15507235.767124053</v>
      </c>
      <c r="T48" s="47"/>
      <c r="U48" s="47"/>
    </row>
    <row r="49" spans="1:21" s="57" customFormat="1" ht="24.9" customHeight="1" thickBot="1">
      <c r="A49" s="47"/>
      <c r="B49" s="86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92"/>
      <c r="Q49" s="93"/>
      <c r="R49" s="94"/>
      <c r="S49" s="95"/>
      <c r="T49" s="47"/>
      <c r="U49" s="47"/>
    </row>
    <row r="50" spans="1:21" s="57" customFormat="1" ht="43.8" customHeight="1" thickBot="1">
      <c r="A50" s="96"/>
      <c r="B50" s="77"/>
      <c r="C50" s="97" t="s">
        <v>58</v>
      </c>
      <c r="D50" s="97">
        <f t="shared" ref="D50:S50" si="13">D48+D44</f>
        <v>9136458</v>
      </c>
      <c r="E50" s="97">
        <f t="shared" si="13"/>
        <v>34878704.296323515</v>
      </c>
      <c r="F50" s="97">
        <f t="shared" si="13"/>
        <v>5391278.6699999999</v>
      </c>
      <c r="G50" s="97">
        <f t="shared" si="13"/>
        <v>19237312.197650462</v>
      </c>
      <c r="H50" s="97">
        <f t="shared" si="13"/>
        <v>3669224.02</v>
      </c>
      <c r="I50" s="97">
        <f t="shared" si="13"/>
        <v>9000312.1237731874</v>
      </c>
      <c r="J50" s="97">
        <f t="shared" si="13"/>
        <v>2561132.6</v>
      </c>
      <c r="K50" s="97">
        <f t="shared" si="13"/>
        <v>4021625.6561132888</v>
      </c>
      <c r="L50" s="97">
        <f t="shared" si="13"/>
        <v>759110</v>
      </c>
      <c r="M50" s="97">
        <f t="shared" si="13"/>
        <v>8105759.483407394</v>
      </c>
      <c r="N50" s="97">
        <f t="shared" si="13"/>
        <v>961697.65</v>
      </c>
      <c r="O50" s="97">
        <f t="shared" si="13"/>
        <v>2023402.6740264792</v>
      </c>
      <c r="P50" s="97">
        <f t="shared" si="13"/>
        <v>1247</v>
      </c>
      <c r="Q50" s="98">
        <f t="shared" si="13"/>
        <v>107837.06816600001</v>
      </c>
      <c r="R50" s="99">
        <f t="shared" si="13"/>
        <v>3745179.33</v>
      </c>
      <c r="S50" s="100">
        <f t="shared" si="13"/>
        <v>15641391.767124053</v>
      </c>
      <c r="T50" s="47"/>
      <c r="U50" s="47"/>
    </row>
    <row r="51" spans="1:21" ht="131.4" customHeight="1">
      <c r="A51" s="101"/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40" t="s">
        <v>59</v>
      </c>
      <c r="P51" s="140"/>
      <c r="Q51" s="140"/>
      <c r="R51" s="140"/>
      <c r="S51" s="104"/>
      <c r="T51" s="101"/>
      <c r="U51" s="101"/>
    </row>
    <row r="53" spans="1:21">
      <c r="I53" s="106"/>
    </row>
  </sheetData>
  <mergeCells count="27">
    <mergeCell ref="C49:O49"/>
    <mergeCell ref="O51:R51"/>
    <mergeCell ref="R7:S7"/>
    <mergeCell ref="C8:Q8"/>
    <mergeCell ref="C22:S22"/>
    <mergeCell ref="C39:S39"/>
    <mergeCell ref="C42:S42"/>
    <mergeCell ref="C45:M45"/>
    <mergeCell ref="H7:I7"/>
    <mergeCell ref="J7:K7"/>
    <mergeCell ref="L7:M7"/>
    <mergeCell ref="N7:O7"/>
    <mergeCell ref="P7:Q7"/>
    <mergeCell ref="B1:Q1"/>
    <mergeCell ref="B2:S2"/>
    <mergeCell ref="B3:S3"/>
    <mergeCell ref="B4:B6"/>
    <mergeCell ref="C4:C6"/>
    <mergeCell ref="D4:E5"/>
    <mergeCell ref="F4:G5"/>
    <mergeCell ref="H4:Q4"/>
    <mergeCell ref="R4:S5"/>
    <mergeCell ref="H5:I5"/>
    <mergeCell ref="J5:K5"/>
    <mergeCell ref="L5:M5"/>
    <mergeCell ref="N5:O5"/>
    <mergeCell ref="P5:Q5"/>
  </mergeCells>
  <printOptions horizontalCentered="1"/>
  <pageMargins left="0.35" right="0.17" top="0.93" bottom="0.17" header="0.17" footer="0.17"/>
  <pageSetup paperSize="9" scale="2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Priority</vt:lpstr>
      <vt:lpstr>Priority!Print_Area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dcterms:created xsi:type="dcterms:W3CDTF">2023-05-04T11:32:52Z</dcterms:created>
  <dcterms:modified xsi:type="dcterms:W3CDTF">2023-05-09T07:34:15Z</dcterms:modified>
</cp:coreProperties>
</file>