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PMSBY_PMJJBY Target-Achiev.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'PMSBY_PMJJBY Target-Achiev.'!$A$1:$AY$39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" l="1"/>
  <c r="M36" i="1"/>
  <c r="L36" i="1"/>
  <c r="K36" i="1"/>
  <c r="J36" i="1"/>
  <c r="I36" i="1"/>
  <c r="F36" i="1"/>
  <c r="E36" i="1"/>
  <c r="AX35" i="1"/>
  <c r="AW35" i="1"/>
  <c r="AV35" i="1"/>
  <c r="AU35" i="1"/>
  <c r="AT35" i="1"/>
  <c r="AM35" i="1"/>
  <c r="AL35" i="1"/>
  <c r="AE35" i="1"/>
  <c r="AB35" i="1"/>
  <c r="AA35" i="1"/>
  <c r="Z35" i="1"/>
  <c r="T35" i="1" s="1"/>
  <c r="Y35" i="1"/>
  <c r="S35" i="1" s="1"/>
  <c r="G35" i="1"/>
  <c r="AC35" i="1" s="1"/>
  <c r="AW34" i="1"/>
  <c r="AV34" i="1"/>
  <c r="AU34" i="1"/>
  <c r="AT34" i="1"/>
  <c r="AM34" i="1"/>
  <c r="AL34" i="1"/>
  <c r="AE34" i="1"/>
  <c r="AX34" i="1" s="1"/>
  <c r="AC34" i="1"/>
  <c r="AB34" i="1"/>
  <c r="AA34" i="1"/>
  <c r="Z34" i="1"/>
  <c r="Y34" i="1"/>
  <c r="S34" i="1" s="1"/>
  <c r="T34" i="1"/>
  <c r="G34" i="1"/>
  <c r="AW33" i="1"/>
  <c r="AV33" i="1"/>
  <c r="AU33" i="1"/>
  <c r="AM33" i="1" s="1"/>
  <c r="AT33" i="1"/>
  <c r="AL33" i="1" s="1"/>
  <c r="AE33" i="1"/>
  <c r="AX33" i="1" s="1"/>
  <c r="AC33" i="1"/>
  <c r="AB33" i="1"/>
  <c r="AA33" i="1"/>
  <c r="Z33" i="1"/>
  <c r="Y33" i="1"/>
  <c r="T33" i="1"/>
  <c r="S33" i="1"/>
  <c r="H33" i="1"/>
  <c r="G33" i="1"/>
  <c r="AW32" i="1"/>
  <c r="AV32" i="1"/>
  <c r="AU32" i="1"/>
  <c r="AM32" i="1" s="1"/>
  <c r="AT32" i="1"/>
  <c r="AL32" i="1" s="1"/>
  <c r="AE32" i="1"/>
  <c r="AX32" i="1" s="1"/>
  <c r="AB32" i="1"/>
  <c r="AA32" i="1"/>
  <c r="Z32" i="1"/>
  <c r="T32" i="1" s="1"/>
  <c r="Y32" i="1"/>
  <c r="S32" i="1"/>
  <c r="G32" i="1"/>
  <c r="H32" i="1" s="1"/>
  <c r="AX31" i="1"/>
  <c r="AW31" i="1"/>
  <c r="AV31" i="1"/>
  <c r="AU31" i="1"/>
  <c r="AT31" i="1"/>
  <c r="AL31" i="1" s="1"/>
  <c r="AM31" i="1"/>
  <c r="AE31" i="1"/>
  <c r="AB31" i="1"/>
  <c r="AA31" i="1"/>
  <c r="Z31" i="1"/>
  <c r="T31" i="1" s="1"/>
  <c r="Y31" i="1"/>
  <c r="S31" i="1" s="1"/>
  <c r="G31" i="1"/>
  <c r="AC31" i="1" s="1"/>
  <c r="AX30" i="1"/>
  <c r="AW30" i="1"/>
  <c r="AV30" i="1"/>
  <c r="AU30" i="1"/>
  <c r="AT30" i="1"/>
  <c r="AM30" i="1"/>
  <c r="AL30" i="1"/>
  <c r="AE30" i="1"/>
  <c r="AB30" i="1"/>
  <c r="AA30" i="1"/>
  <c r="Z30" i="1"/>
  <c r="T30" i="1" s="1"/>
  <c r="Y30" i="1"/>
  <c r="S30" i="1" s="1"/>
  <c r="G30" i="1"/>
  <c r="AC30" i="1" s="1"/>
  <c r="AW29" i="1"/>
  <c r="AU29" i="1"/>
  <c r="AM29" i="1" s="1"/>
  <c r="AT29" i="1"/>
  <c r="AL29" i="1"/>
  <c r="AE29" i="1"/>
  <c r="AX29" i="1" s="1"/>
  <c r="AC29" i="1"/>
  <c r="Z29" i="1"/>
  <c r="T29" i="1" s="1"/>
  <c r="Y29" i="1"/>
  <c r="S29" i="1"/>
  <c r="G29" i="1"/>
  <c r="H29" i="1" s="1"/>
  <c r="AX28" i="1"/>
  <c r="AW28" i="1"/>
  <c r="AV28" i="1"/>
  <c r="AU28" i="1"/>
  <c r="AT28" i="1"/>
  <c r="AM28" i="1"/>
  <c r="AL28" i="1"/>
  <c r="AE28" i="1"/>
  <c r="AB28" i="1"/>
  <c r="AA28" i="1"/>
  <c r="Z28" i="1"/>
  <c r="T28" i="1" s="1"/>
  <c r="Y28" i="1"/>
  <c r="S28" i="1" s="1"/>
  <c r="G28" i="1"/>
  <c r="AC28" i="1" s="1"/>
  <c r="AX27" i="1"/>
  <c r="AW27" i="1"/>
  <c r="AV27" i="1"/>
  <c r="AU27" i="1"/>
  <c r="AT27" i="1"/>
  <c r="AM27" i="1"/>
  <c r="AL27" i="1"/>
  <c r="AE27" i="1"/>
  <c r="AB27" i="1"/>
  <c r="AA27" i="1"/>
  <c r="Z27" i="1"/>
  <c r="Y27" i="1"/>
  <c r="S27" i="1" s="1"/>
  <c r="T27" i="1"/>
  <c r="G27" i="1"/>
  <c r="AC27" i="1" s="1"/>
  <c r="AW26" i="1"/>
  <c r="AV26" i="1"/>
  <c r="AU26" i="1"/>
  <c r="AT26" i="1"/>
  <c r="AM26" i="1"/>
  <c r="AL26" i="1"/>
  <c r="AE26" i="1"/>
  <c r="AX26" i="1" s="1"/>
  <c r="AC26" i="1"/>
  <c r="AB26" i="1"/>
  <c r="AA26" i="1"/>
  <c r="Z26" i="1"/>
  <c r="Y26" i="1"/>
  <c r="T26" i="1"/>
  <c r="S26" i="1"/>
  <c r="G26" i="1"/>
  <c r="H26" i="1" s="1"/>
  <c r="AW25" i="1"/>
  <c r="AV25" i="1"/>
  <c r="AU25" i="1"/>
  <c r="AM25" i="1" s="1"/>
  <c r="AT25" i="1"/>
  <c r="AL25" i="1"/>
  <c r="AE25" i="1"/>
  <c r="AX25" i="1" s="1"/>
  <c r="G25" i="1"/>
  <c r="AC25" i="1" s="1"/>
  <c r="AW24" i="1"/>
  <c r="AV24" i="1"/>
  <c r="AU24" i="1"/>
  <c r="AT24" i="1"/>
  <c r="AL24" i="1" s="1"/>
  <c r="AM24" i="1"/>
  <c r="AE24" i="1"/>
  <c r="AX24" i="1" s="1"/>
  <c r="AB24" i="1"/>
  <c r="AA24" i="1"/>
  <c r="Z24" i="1"/>
  <c r="T24" i="1" s="1"/>
  <c r="Y24" i="1"/>
  <c r="S24" i="1"/>
  <c r="G24" i="1"/>
  <c r="AX23" i="1"/>
  <c r="AW23" i="1"/>
  <c r="AV23" i="1"/>
  <c r="AU23" i="1"/>
  <c r="AT23" i="1"/>
  <c r="AM23" i="1"/>
  <c r="AL23" i="1"/>
  <c r="AE23" i="1"/>
  <c r="AB23" i="1"/>
  <c r="AA23" i="1"/>
  <c r="Z23" i="1"/>
  <c r="T23" i="1" s="1"/>
  <c r="Y23" i="1"/>
  <c r="S23" i="1" s="1"/>
  <c r="G23" i="1"/>
  <c r="AW22" i="1"/>
  <c r="AV22" i="1"/>
  <c r="AU22" i="1"/>
  <c r="AT22" i="1"/>
  <c r="AM22" i="1"/>
  <c r="AL22" i="1"/>
  <c r="AE22" i="1"/>
  <c r="AX22" i="1" s="1"/>
  <c r="AB22" i="1"/>
  <c r="AA22" i="1"/>
  <c r="Z22" i="1"/>
  <c r="Y22" i="1"/>
  <c r="S22" i="1" s="1"/>
  <c r="T22" i="1"/>
  <c r="G22" i="1"/>
  <c r="AC22" i="1" s="1"/>
  <c r="AW21" i="1"/>
  <c r="AV21" i="1"/>
  <c r="AU21" i="1"/>
  <c r="AT21" i="1"/>
  <c r="AM21" i="1"/>
  <c r="AL21" i="1"/>
  <c r="AE21" i="1"/>
  <c r="AX21" i="1" s="1"/>
  <c r="AC21" i="1"/>
  <c r="AB21" i="1"/>
  <c r="AA21" i="1"/>
  <c r="Z21" i="1"/>
  <c r="Y21" i="1"/>
  <c r="T21" i="1"/>
  <c r="S21" i="1"/>
  <c r="G21" i="1"/>
  <c r="H21" i="1" s="1"/>
  <c r="AW20" i="1"/>
  <c r="AV20" i="1"/>
  <c r="AU20" i="1"/>
  <c r="AM20" i="1" s="1"/>
  <c r="AT20" i="1"/>
  <c r="AL20" i="1"/>
  <c r="AE20" i="1"/>
  <c r="AX20" i="1" s="1"/>
  <c r="AC20" i="1"/>
  <c r="AB20" i="1"/>
  <c r="AA20" i="1"/>
  <c r="Z20" i="1"/>
  <c r="Y20" i="1"/>
  <c r="T20" i="1"/>
  <c r="S20" i="1"/>
  <c r="H20" i="1"/>
  <c r="G20" i="1"/>
  <c r="AW19" i="1"/>
  <c r="AV19" i="1"/>
  <c r="AU19" i="1"/>
  <c r="AM19" i="1" s="1"/>
  <c r="AT19" i="1"/>
  <c r="AL19" i="1" s="1"/>
  <c r="AE19" i="1"/>
  <c r="AX19" i="1" s="1"/>
  <c r="AB19" i="1"/>
  <c r="AA19" i="1"/>
  <c r="Z19" i="1"/>
  <c r="Y19" i="1"/>
  <c r="T19" i="1"/>
  <c r="S19" i="1"/>
  <c r="G19" i="1"/>
  <c r="AC19" i="1" s="1"/>
  <c r="AX18" i="1"/>
  <c r="AW18" i="1"/>
  <c r="AV18" i="1"/>
  <c r="AU18" i="1"/>
  <c r="AT18" i="1"/>
  <c r="AM18" i="1"/>
  <c r="AL18" i="1"/>
  <c r="AE18" i="1"/>
  <c r="AB18" i="1"/>
  <c r="AA18" i="1"/>
  <c r="Z18" i="1"/>
  <c r="T18" i="1" s="1"/>
  <c r="Y18" i="1"/>
  <c r="S18" i="1" s="1"/>
  <c r="G18" i="1"/>
  <c r="AX17" i="1"/>
  <c r="AW17" i="1"/>
  <c r="AV17" i="1"/>
  <c r="AU17" i="1"/>
  <c r="AT17" i="1"/>
  <c r="AM17" i="1"/>
  <c r="AL17" i="1"/>
  <c r="AE17" i="1"/>
  <c r="AB17" i="1"/>
  <c r="AA17" i="1"/>
  <c r="Z17" i="1"/>
  <c r="Y17" i="1"/>
  <c r="S17" i="1" s="1"/>
  <c r="T17" i="1"/>
  <c r="G17" i="1"/>
  <c r="AC17" i="1" s="1"/>
  <c r="AX16" i="1"/>
  <c r="AW16" i="1"/>
  <c r="AV16" i="1"/>
  <c r="AU16" i="1"/>
  <c r="AT16" i="1"/>
  <c r="AM16" i="1"/>
  <c r="AL16" i="1"/>
  <c r="AE16" i="1"/>
  <c r="AC16" i="1"/>
  <c r="AB16" i="1"/>
  <c r="AA16" i="1"/>
  <c r="Z16" i="1"/>
  <c r="Y16" i="1"/>
  <c r="S16" i="1" s="1"/>
  <c r="T16" i="1"/>
  <c r="G16" i="1"/>
  <c r="H16" i="1" s="1"/>
  <c r="AW15" i="1"/>
  <c r="AV15" i="1"/>
  <c r="AU15" i="1"/>
  <c r="AM15" i="1" s="1"/>
  <c r="AT15" i="1"/>
  <c r="AL15" i="1"/>
  <c r="AE15" i="1"/>
  <c r="AX15" i="1" s="1"/>
  <c r="AC15" i="1"/>
  <c r="AB15" i="1"/>
  <c r="AA15" i="1"/>
  <c r="Z15" i="1"/>
  <c r="Y15" i="1"/>
  <c r="T15" i="1"/>
  <c r="S15" i="1"/>
  <c r="H15" i="1"/>
  <c r="G15" i="1"/>
  <c r="AW14" i="1"/>
  <c r="AV14" i="1"/>
  <c r="AU14" i="1"/>
  <c r="AM14" i="1" s="1"/>
  <c r="AT14" i="1"/>
  <c r="AL14" i="1" s="1"/>
  <c r="AE14" i="1"/>
  <c r="AX14" i="1" s="1"/>
  <c r="AC14" i="1"/>
  <c r="AB14" i="1"/>
  <c r="AA14" i="1"/>
  <c r="Z14" i="1"/>
  <c r="Y14" i="1"/>
  <c r="T14" i="1"/>
  <c r="S14" i="1"/>
  <c r="G14" i="1"/>
  <c r="H14" i="1" s="1"/>
  <c r="AW13" i="1"/>
  <c r="AV13" i="1"/>
  <c r="AU13" i="1"/>
  <c r="AM13" i="1" s="1"/>
  <c r="AT13" i="1"/>
  <c r="AL13" i="1" s="1"/>
  <c r="AE13" i="1"/>
  <c r="AX13" i="1" s="1"/>
  <c r="AB13" i="1"/>
  <c r="AA13" i="1"/>
  <c r="Z13" i="1"/>
  <c r="T13" i="1" s="1"/>
  <c r="Y13" i="1"/>
  <c r="S13" i="1"/>
  <c r="G13" i="1"/>
  <c r="AC13" i="1" s="1"/>
  <c r="AX12" i="1"/>
  <c r="AW12" i="1"/>
  <c r="AV12" i="1"/>
  <c r="AU12" i="1"/>
  <c r="AT12" i="1"/>
  <c r="AM12" i="1"/>
  <c r="AL12" i="1"/>
  <c r="AE12" i="1"/>
  <c r="AB12" i="1"/>
  <c r="AA12" i="1"/>
  <c r="Z12" i="1"/>
  <c r="T12" i="1" s="1"/>
  <c r="Y12" i="1"/>
  <c r="S12" i="1" s="1"/>
  <c r="G12" i="1"/>
  <c r="AW11" i="1"/>
  <c r="AV11" i="1"/>
  <c r="AU11" i="1"/>
  <c r="AT11" i="1"/>
  <c r="AM11" i="1"/>
  <c r="AL11" i="1"/>
  <c r="AE11" i="1"/>
  <c r="AX11" i="1" s="1"/>
  <c r="AB11" i="1"/>
  <c r="AA11" i="1"/>
  <c r="Z11" i="1"/>
  <c r="Y11" i="1"/>
  <c r="S11" i="1" s="1"/>
  <c r="T11" i="1"/>
  <c r="G11" i="1"/>
  <c r="AC11" i="1" s="1"/>
  <c r="AW10" i="1"/>
  <c r="AV10" i="1"/>
  <c r="AU10" i="1"/>
  <c r="AT10" i="1"/>
  <c r="AM10" i="1"/>
  <c r="AL10" i="1"/>
  <c r="AE10" i="1"/>
  <c r="AX10" i="1" s="1"/>
  <c r="AC10" i="1"/>
  <c r="AB10" i="1"/>
  <c r="AA10" i="1"/>
  <c r="Z10" i="1"/>
  <c r="Y10" i="1"/>
  <c r="T10" i="1"/>
  <c r="S10" i="1"/>
  <c r="G10" i="1"/>
  <c r="H10" i="1" s="1"/>
  <c r="AW9" i="1"/>
  <c r="AV9" i="1"/>
  <c r="AU9" i="1"/>
  <c r="AM9" i="1" s="1"/>
  <c r="AT9" i="1"/>
  <c r="AL9" i="1"/>
  <c r="AE9" i="1"/>
  <c r="AX9" i="1" s="1"/>
  <c r="AC9" i="1"/>
  <c r="AB9" i="1"/>
  <c r="AA9" i="1"/>
  <c r="Z9" i="1"/>
  <c r="Y9" i="1"/>
  <c r="T9" i="1"/>
  <c r="S9" i="1"/>
  <c r="H9" i="1"/>
  <c r="G9" i="1"/>
  <c r="AW8" i="1"/>
  <c r="AV8" i="1"/>
  <c r="AU8" i="1"/>
  <c r="AM8" i="1" s="1"/>
  <c r="AT8" i="1"/>
  <c r="AL8" i="1" s="1"/>
  <c r="AE8" i="1"/>
  <c r="AX8" i="1" s="1"/>
  <c r="AB8" i="1"/>
  <c r="AA8" i="1"/>
  <c r="Z8" i="1"/>
  <c r="Y8" i="1"/>
  <c r="T8" i="1"/>
  <c r="S8" i="1"/>
  <c r="G8" i="1"/>
  <c r="AC8" i="1" s="1"/>
  <c r="AW7" i="1"/>
  <c r="AV7" i="1"/>
  <c r="AU7" i="1"/>
  <c r="AM7" i="1" s="1"/>
  <c r="AT7" i="1"/>
  <c r="AL7" i="1" s="1"/>
  <c r="AE7" i="1"/>
  <c r="AX7" i="1" s="1"/>
  <c r="AB7" i="1"/>
  <c r="AA7" i="1"/>
  <c r="Z7" i="1"/>
  <c r="T7" i="1" s="1"/>
  <c r="Y7" i="1"/>
  <c r="S7" i="1"/>
  <c r="G7" i="1"/>
  <c r="H7" i="1" s="1"/>
  <c r="AC18" i="1" l="1"/>
  <c r="H18" i="1"/>
  <c r="AC24" i="1"/>
  <c r="H24" i="1"/>
  <c r="H8" i="1"/>
  <c r="H13" i="1"/>
  <c r="AX36" i="1"/>
  <c r="AC36" i="1"/>
  <c r="AC23" i="1"/>
  <c r="H23" i="1"/>
  <c r="G36" i="1"/>
  <c r="AC7" i="1"/>
  <c r="AC12" i="1"/>
  <c r="H12" i="1"/>
  <c r="H28" i="1"/>
  <c r="H31" i="1"/>
  <c r="AC32" i="1"/>
  <c r="H11" i="1"/>
  <c r="H36" i="1" s="1"/>
  <c r="H17" i="1"/>
  <c r="H22" i="1"/>
  <c r="H27" i="1"/>
  <c r="H30" i="1"/>
  <c r="H35" i="1"/>
  <c r="AE36" i="1"/>
</calcChain>
</file>

<file path=xl/sharedStrings.xml><?xml version="1.0" encoding="utf-8"?>
<sst xmlns="http://schemas.openxmlformats.org/spreadsheetml/2006/main" count="104" uniqueCount="57">
  <si>
    <t>BANK WISE POSITION IN RESPECT OF PMSBY/PMJJBY OF PUNJAB STATE AS ON 31.03.2023</t>
  </si>
  <si>
    <t>SR. NO.</t>
  </si>
  <si>
    <t>NAME OF BANK</t>
  </si>
  <si>
    <t>Number of Branches as on 31.03.2023</t>
  </si>
  <si>
    <t xml:space="preserve">PRADHAN MANTRI SURAKSHA BIMA YOJNA (Annual Target of 60 Cases per branch) </t>
  </si>
  <si>
    <t xml:space="preserve">PRADHAN MANTRI JEEVAN JYOTI BIMA YOJNA (Annual Target of 20 Cases per  branch) </t>
  </si>
  <si>
    <t xml:space="preserve">Annual Target of 60 Cases per branch  </t>
  </si>
  <si>
    <t>Annual Targets</t>
  </si>
  <si>
    <t>Pro-rata Targets as on 31.12.2020 (01.04.2020 to 31.12.2020)</t>
  </si>
  <si>
    <t>Achievement as on 30.09.2020 (01.04.2020 to 30.09.2020)</t>
  </si>
  <si>
    <t>Progress during (01.10.2020 to 31.12.2020)</t>
  </si>
  <si>
    <t>Progress during (01.01.2023 to 31.03.2023)</t>
  </si>
  <si>
    <t>Achievement as on 31.03.2023(01.04.2022 to 31.03.2023)</t>
  </si>
  <si>
    <t>Progress during (01.10.2021 to 31.12.2021)</t>
  </si>
  <si>
    <t>Achievement as on 31.12.2021 (01.04.2021 to 31.12.2021)</t>
  </si>
  <si>
    <t>Progress during (01.07.2021 to 30.09.2021)</t>
  </si>
  <si>
    <t xml:space="preserve">Progress duringJUNE </t>
  </si>
  <si>
    <t>Achievement as on 30.09.2021 (01.04.2021 to 30.09.2021)</t>
  </si>
  <si>
    <t>Achievement as on 31.03.2021 (01.04.2020 to 31.03.2021)</t>
  </si>
  <si>
    <t>% age Achievement as on 31.03.2023</t>
  </si>
  <si>
    <t xml:space="preserve">Annual Target of 20 Cases per branch  </t>
  </si>
  <si>
    <t xml:space="preserve">Progress during JUNE </t>
  </si>
  <si>
    <t>Achievement as on 31.12.2020 (01.04.2020 to 31.12.2020)</t>
  </si>
  <si>
    <t>MALE</t>
  </si>
  <si>
    <t>FEMALE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</si>
  <si>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</si>
  <si>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</si>
  <si>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</si>
  <si>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</si>
  <si>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</si>
  <si>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</si>
  <si>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</si>
  <si>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</si>
  <si>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</si>
  <si>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</si>
  <si>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</si>
  <si>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</si>
  <si>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</si>
  <si>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JAMMU AND KASHMIR BANK LTD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</si>
  <si>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</si>
  <si>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</si>
  <si>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</si>
  <si>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</si>
  <si>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</si>
  <si>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</si>
  <si>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</si>
  <si>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</si>
  <si>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RBL Bank</t>
  </si>
  <si>
    <t>AU SMALL SMALL FINANCE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</si>
  <si>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</si>
  <si>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</si>
  <si>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</si>
  <si>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</si>
  <si>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</si>
  <si>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TOTAL</t>
  </si>
  <si>
    <t>SLBC Punjab</t>
  </si>
  <si>
    <t>Annexure-21.1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</si>
</sst>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4"/>
      <name val="Times New Roman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Arial"/>
      <family val="2"/>
    </font>
    <font>
      <b/>
      <sz val="26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28"/>
      <name val="Times New Roman"/>
      <family val="1"/>
    </font>
    <font>
      <b/>
      <sz val="28"/>
      <name val="Arial"/>
      <family val="2"/>
    </font>
    <font>
      <sz val="18"/>
      <name val="Times New Roman"/>
      <family val="1"/>
    </font>
    <font>
      <b/>
      <sz val="32"/>
      <name val="Arial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2" fillId="0" borderId="0"/>
    <xf numFmtId="0" fontId="13" fillId="0" borderId="0"/>
  </cellStyleXfs>
  <cellXfs count="160">
    <xf numFmtId="0" fontId="0" fillId="0" borderId="0" xfId="0"/>
    <xf numFmtId="0" fontId="1" fillId="0" borderId="0" xfId="1" applyFill="1"/>
    <xf numFmtId="0" fontId="2" fillId="0" borderId="0" xfId="1" applyFont="1" applyFill="1"/>
    <xf numFmtId="0" fontId="1" fillId="0" borderId="0" xfId="1" applyFont="1" applyFill="1"/>
    <xf numFmtId="0" fontId="3" fillId="0" borderId="0" xfId="1" applyFont="1" applyFill="1"/>
    <xf numFmtId="1" fontId="3" fillId="0" borderId="0" xfId="1" applyNumberFormat="1" applyFont="1" applyFill="1"/>
    <xf numFmtId="2" fontId="1" fillId="0" borderId="0" xfId="1" applyNumberFormat="1" applyFont="1" applyFill="1"/>
    <xf numFmtId="0" fontId="1" fillId="2" borderId="0" xfId="1" applyFill="1"/>
    <xf numFmtId="0" fontId="4" fillId="3" borderId="0" xfId="1" applyFont="1" applyFill="1"/>
    <xf numFmtId="0" fontId="6" fillId="0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0" borderId="0" xfId="1" applyFont="1" applyFill="1"/>
    <xf numFmtId="0" fontId="8" fillId="2" borderId="0" xfId="1" applyFont="1" applyFill="1"/>
    <xf numFmtId="0" fontId="9" fillId="3" borderId="13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  <xf numFmtId="0" fontId="9" fillId="3" borderId="8" xfId="1" applyFont="1" applyFill="1" applyBorder="1" applyAlignment="1">
      <alignment horizontal="center" vertical="top" wrapText="1"/>
    </xf>
    <xf numFmtId="1" fontId="5" fillId="3" borderId="6" xfId="1" applyNumberFormat="1" applyFont="1" applyFill="1" applyBorder="1" applyAlignment="1">
      <alignment horizontal="center" vertical="top" wrapText="1"/>
    </xf>
    <xf numFmtId="1" fontId="5" fillId="3" borderId="8" xfId="1" applyNumberFormat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center" vertical="top" wrapText="1"/>
    </xf>
    <xf numFmtId="0" fontId="5" fillId="3" borderId="8" xfId="1" applyFont="1" applyFill="1" applyBorder="1" applyAlignment="1">
      <alignment horizontal="center" vertical="top" wrapText="1"/>
    </xf>
    <xf numFmtId="0" fontId="9" fillId="3" borderId="14" xfId="1" applyFont="1" applyFill="1" applyBorder="1" applyAlignment="1">
      <alignment horizontal="center" vertical="top" wrapText="1"/>
    </xf>
    <xf numFmtId="0" fontId="10" fillId="0" borderId="0" xfId="1" applyFont="1" applyFill="1"/>
    <xf numFmtId="0" fontId="5" fillId="3" borderId="20" xfId="1" applyFont="1" applyFill="1" applyBorder="1" applyAlignment="1">
      <alignment horizontal="center" vertical="center"/>
    </xf>
    <xf numFmtId="0" fontId="11" fillId="3" borderId="20" xfId="2" applyFont="1" applyFill="1" applyBorder="1" applyAlignment="1">
      <alignment vertical="center"/>
    </xf>
    <xf numFmtId="1" fontId="11" fillId="3" borderId="21" xfId="3" applyNumberFormat="1" applyFont="1" applyFill="1" applyBorder="1" applyAlignment="1">
      <alignment horizontal="right" vertical="center"/>
    </xf>
    <xf numFmtId="2" fontId="11" fillId="3" borderId="21" xfId="1" applyNumberFormat="1" applyFont="1" applyFill="1" applyBorder="1" applyAlignment="1">
      <alignment horizontal="right" vertical="center"/>
    </xf>
    <xf numFmtId="0" fontId="11" fillId="3" borderId="22" xfId="3" applyFont="1" applyFill="1" applyBorder="1" applyAlignment="1">
      <alignment horizontal="right" vertical="center"/>
    </xf>
    <xf numFmtId="1" fontId="11" fillId="3" borderId="22" xfId="3" applyNumberFormat="1" applyFont="1" applyFill="1" applyBorder="1" applyAlignment="1">
      <alignment horizontal="right" vertical="center"/>
    </xf>
    <xf numFmtId="1" fontId="11" fillId="3" borderId="23" xfId="3" applyNumberFormat="1" applyFont="1" applyFill="1" applyBorder="1" applyAlignment="1">
      <alignment horizontal="right" vertical="center"/>
    </xf>
    <xf numFmtId="0" fontId="11" fillId="3" borderId="23" xfId="3" applyFont="1" applyFill="1" applyBorder="1" applyAlignment="1">
      <alignment horizontal="right" vertical="center"/>
    </xf>
    <xf numFmtId="1" fontId="11" fillId="3" borderId="23" xfId="1" applyNumberFormat="1" applyFont="1" applyFill="1" applyBorder="1" applyAlignment="1">
      <alignment horizontal="right" vertical="center"/>
    </xf>
    <xf numFmtId="2" fontId="11" fillId="3" borderId="24" xfId="1" applyNumberFormat="1" applyFont="1" applyFill="1" applyBorder="1" applyAlignment="1">
      <alignment horizontal="right" vertical="center"/>
    </xf>
    <xf numFmtId="0" fontId="10" fillId="2" borderId="0" xfId="1" applyFont="1" applyFill="1"/>
    <xf numFmtId="0" fontId="5" fillId="3" borderId="25" xfId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vertical="center"/>
    </xf>
    <xf numFmtId="0" fontId="11" fillId="3" borderId="25" xfId="1" applyFont="1" applyFill="1" applyBorder="1" applyAlignment="1">
      <alignment vertical="center"/>
    </xf>
    <xf numFmtId="0" fontId="11" fillId="3" borderId="26" xfId="1" applyFont="1" applyFill="1" applyBorder="1" applyAlignment="1">
      <alignment horizontal="right" vertical="center"/>
    </xf>
    <xf numFmtId="0" fontId="11" fillId="3" borderId="24" xfId="1" applyFont="1" applyFill="1" applyBorder="1" applyAlignment="1">
      <alignment horizontal="right" vertical="center"/>
    </xf>
    <xf numFmtId="0" fontId="11" fillId="3" borderId="27" xfId="1" applyFont="1" applyFill="1" applyBorder="1" applyAlignment="1">
      <alignment horizontal="right" vertical="center"/>
    </xf>
    <xf numFmtId="1" fontId="11" fillId="3" borderId="28" xfId="3" applyNumberFormat="1" applyFont="1" applyFill="1" applyBorder="1" applyAlignment="1">
      <alignment horizontal="right" vertical="center"/>
    </xf>
    <xf numFmtId="1" fontId="11" fillId="3" borderId="26" xfId="3" applyNumberFormat="1" applyFont="1" applyFill="1" applyBorder="1" applyAlignment="1">
      <alignment horizontal="right" vertical="center"/>
    </xf>
    <xf numFmtId="0" fontId="11" fillId="3" borderId="29" xfId="1" applyFont="1" applyFill="1" applyBorder="1" applyAlignment="1">
      <alignment horizontal="right" vertical="center"/>
    </xf>
    <xf numFmtId="0" fontId="11" fillId="3" borderId="30" xfId="3" applyFont="1" applyFill="1" applyBorder="1" applyAlignment="1">
      <alignment horizontal="right" vertical="center"/>
    </xf>
    <xf numFmtId="0" fontId="11" fillId="3" borderId="26" xfId="3" applyFont="1" applyFill="1" applyBorder="1" applyAlignment="1">
      <alignment horizontal="right" vertical="center"/>
    </xf>
    <xf numFmtId="0" fontId="11" fillId="3" borderId="21" xfId="3" applyFont="1" applyFill="1" applyBorder="1" applyAlignment="1">
      <alignment horizontal="right" vertical="center"/>
    </xf>
    <xf numFmtId="1" fontId="11" fillId="3" borderId="21" xfId="1" applyNumberFormat="1" applyFont="1" applyFill="1" applyBorder="1" applyAlignment="1">
      <alignment horizontal="right"/>
    </xf>
    <xf numFmtId="1" fontId="11" fillId="3" borderId="28" xfId="1" applyNumberFormat="1" applyFont="1" applyFill="1" applyBorder="1" applyAlignment="1">
      <alignment horizontal="right"/>
    </xf>
    <xf numFmtId="1" fontId="11" fillId="3" borderId="23" xfId="1" applyNumberFormat="1" applyFont="1" applyFill="1" applyBorder="1" applyAlignment="1">
      <alignment horizontal="right"/>
    </xf>
    <xf numFmtId="1" fontId="11" fillId="3" borderId="25" xfId="1" applyNumberFormat="1" applyFont="1" applyFill="1" applyBorder="1" applyAlignment="1">
      <alignment vertical="center"/>
    </xf>
    <xf numFmtId="1" fontId="11" fillId="3" borderId="21" xfId="1" applyNumberFormat="1" applyFont="1" applyFill="1" applyBorder="1" applyAlignment="1">
      <alignment horizontal="right" wrapText="1"/>
    </xf>
    <xf numFmtId="1" fontId="11" fillId="3" borderId="28" xfId="1" applyNumberFormat="1" applyFont="1" applyFill="1" applyBorder="1" applyAlignment="1">
      <alignment horizontal="right" wrapText="1"/>
    </xf>
    <xf numFmtId="1" fontId="11" fillId="3" borderId="23" xfId="1" applyNumberFormat="1" applyFont="1" applyFill="1" applyBorder="1" applyAlignment="1">
      <alignment horizontal="right" wrapText="1"/>
    </xf>
    <xf numFmtId="1" fontId="11" fillId="3" borderId="21" xfId="1" applyNumberFormat="1" applyFont="1" applyFill="1" applyBorder="1" applyAlignment="1">
      <alignment horizontal="right" vertical="center"/>
    </xf>
    <xf numFmtId="1" fontId="11" fillId="3" borderId="28" xfId="1" applyNumberFormat="1" applyFont="1" applyFill="1" applyBorder="1" applyAlignment="1">
      <alignment horizontal="right" vertical="center"/>
    </xf>
    <xf numFmtId="1" fontId="11" fillId="3" borderId="21" xfId="1" applyNumberFormat="1" applyFont="1" applyFill="1" applyBorder="1" applyAlignment="1">
      <alignment horizontal="right" vertical="center" wrapText="1"/>
    </xf>
    <xf numFmtId="1" fontId="11" fillId="3" borderId="28" xfId="1" applyNumberFormat="1" applyFont="1" applyFill="1" applyBorder="1" applyAlignment="1">
      <alignment horizontal="right" vertical="center" wrapText="1"/>
    </xf>
    <xf numFmtId="1" fontId="11" fillId="3" borderId="23" xfId="1" applyNumberFormat="1" applyFont="1" applyFill="1" applyBorder="1" applyAlignment="1">
      <alignment horizontal="right" vertical="center" wrapText="1"/>
    </xf>
    <xf numFmtId="1" fontId="11" fillId="3" borderId="21" xfId="4" applyNumberFormat="1" applyFont="1" applyFill="1" applyBorder="1" applyAlignment="1">
      <alignment horizontal="right"/>
    </xf>
    <xf numFmtId="1" fontId="11" fillId="3" borderId="28" xfId="4" applyNumberFormat="1" applyFont="1" applyFill="1" applyBorder="1" applyAlignment="1">
      <alignment horizontal="right"/>
    </xf>
    <xf numFmtId="1" fontId="11" fillId="3" borderId="23" xfId="4" applyNumberFormat="1" applyFont="1" applyFill="1" applyBorder="1" applyAlignment="1">
      <alignment horizontal="right"/>
    </xf>
    <xf numFmtId="1" fontId="11" fillId="3" borderId="21" xfId="2" applyNumberFormat="1" applyFont="1" applyFill="1" applyBorder="1" applyAlignment="1">
      <alignment horizontal="right"/>
    </xf>
    <xf numFmtId="1" fontId="11" fillId="3" borderId="28" xfId="2" applyNumberFormat="1" applyFont="1" applyFill="1" applyBorder="1" applyAlignment="1">
      <alignment horizontal="right"/>
    </xf>
    <xf numFmtId="1" fontId="11" fillId="3" borderId="23" xfId="2" applyNumberFormat="1" applyFont="1" applyFill="1" applyBorder="1" applyAlignment="1">
      <alignment horizontal="right"/>
    </xf>
    <xf numFmtId="0" fontId="11" fillId="3" borderId="25" xfId="2" applyFont="1" applyFill="1" applyBorder="1" applyAlignment="1">
      <alignment vertical="center" wrapText="1"/>
    </xf>
    <xf numFmtId="0" fontId="11" fillId="3" borderId="25" xfId="1" applyFont="1" applyFill="1" applyBorder="1"/>
    <xf numFmtId="0" fontId="11" fillId="3" borderId="31" xfId="2" applyFont="1" applyFill="1" applyBorder="1" applyAlignment="1">
      <alignment vertical="center"/>
    </xf>
    <xf numFmtId="0" fontId="11" fillId="3" borderId="31" xfId="1" applyFont="1" applyFill="1" applyBorder="1" applyAlignment="1">
      <alignment vertical="center"/>
    </xf>
    <xf numFmtId="0" fontId="11" fillId="3" borderId="32" xfId="1" applyFont="1" applyFill="1" applyBorder="1" applyAlignment="1">
      <alignment horizontal="right" vertical="center"/>
    </xf>
    <xf numFmtId="0" fontId="11" fillId="3" borderId="33" xfId="1" applyFont="1" applyFill="1" applyBorder="1" applyAlignment="1">
      <alignment horizontal="right" vertical="center"/>
    </xf>
    <xf numFmtId="1" fontId="11" fillId="3" borderId="34" xfId="1" applyNumberFormat="1" applyFont="1" applyFill="1" applyBorder="1" applyAlignment="1">
      <alignment horizontal="right"/>
    </xf>
    <xf numFmtId="1" fontId="11" fillId="3" borderId="35" xfId="1" applyNumberFormat="1" applyFont="1" applyFill="1" applyBorder="1" applyAlignment="1">
      <alignment horizontal="right"/>
    </xf>
    <xf numFmtId="1" fontId="11" fillId="3" borderId="36" xfId="1" applyNumberFormat="1" applyFont="1" applyFill="1" applyBorder="1" applyAlignment="1">
      <alignment horizontal="right"/>
    </xf>
    <xf numFmtId="1" fontId="11" fillId="3" borderId="32" xfId="3" applyNumberFormat="1" applyFont="1" applyFill="1" applyBorder="1" applyAlignment="1">
      <alignment horizontal="right" vertical="center"/>
    </xf>
    <xf numFmtId="1" fontId="11" fillId="3" borderId="34" xfId="3" applyNumberFormat="1" applyFont="1" applyFill="1" applyBorder="1" applyAlignment="1">
      <alignment horizontal="right" vertical="center"/>
    </xf>
    <xf numFmtId="1" fontId="11" fillId="3" borderId="37" xfId="3" applyNumberFormat="1" applyFont="1" applyFill="1" applyBorder="1" applyAlignment="1">
      <alignment horizontal="right" vertical="center"/>
    </xf>
    <xf numFmtId="1" fontId="11" fillId="3" borderId="38" xfId="3" applyNumberFormat="1" applyFont="1" applyFill="1" applyBorder="1" applyAlignment="1">
      <alignment horizontal="right" vertical="center"/>
    </xf>
    <xf numFmtId="1" fontId="11" fillId="3" borderId="36" xfId="1" applyNumberFormat="1" applyFont="1" applyFill="1" applyBorder="1" applyAlignment="1">
      <alignment horizontal="right" vertical="center"/>
    </xf>
    <xf numFmtId="0" fontId="11" fillId="3" borderId="39" xfId="1" applyFont="1" applyFill="1" applyBorder="1" applyAlignment="1">
      <alignment horizontal="right" vertical="center"/>
    </xf>
    <xf numFmtId="0" fontId="11" fillId="3" borderId="40" xfId="3" applyFont="1" applyFill="1" applyBorder="1" applyAlignment="1">
      <alignment horizontal="right" vertical="center"/>
    </xf>
    <xf numFmtId="0" fontId="11" fillId="3" borderId="32" xfId="3" applyFont="1" applyFill="1" applyBorder="1" applyAlignment="1">
      <alignment horizontal="right" vertical="center"/>
    </xf>
    <xf numFmtId="0" fontId="11" fillId="3" borderId="34" xfId="3" applyFont="1" applyFill="1" applyBorder="1" applyAlignment="1">
      <alignment horizontal="right" vertical="center"/>
    </xf>
    <xf numFmtId="1" fontId="11" fillId="3" borderId="19" xfId="3" applyNumberFormat="1" applyFont="1" applyFill="1" applyBorder="1" applyAlignment="1">
      <alignment horizontal="right" vertical="center"/>
    </xf>
    <xf numFmtId="1" fontId="11" fillId="3" borderId="0" xfId="3" applyNumberFormat="1" applyFont="1" applyFill="1" applyBorder="1" applyAlignment="1">
      <alignment horizontal="right" vertical="center"/>
    </xf>
    <xf numFmtId="1" fontId="11" fillId="3" borderId="36" xfId="3" applyNumberFormat="1" applyFont="1" applyFill="1" applyBorder="1" applyAlignment="1">
      <alignment horizontal="right" vertical="center"/>
    </xf>
    <xf numFmtId="0" fontId="11" fillId="3" borderId="36" xfId="3" applyFont="1" applyFill="1" applyBorder="1" applyAlignment="1">
      <alignment horizontal="right" vertical="center"/>
    </xf>
    <xf numFmtId="2" fontId="11" fillId="3" borderId="41" xfId="1" applyNumberFormat="1" applyFont="1" applyFill="1" applyBorder="1" applyAlignment="1">
      <alignment horizontal="right" vertical="center"/>
    </xf>
    <xf numFmtId="0" fontId="5" fillId="3" borderId="42" xfId="1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vertical="center"/>
    </xf>
    <xf numFmtId="0" fontId="11" fillId="3" borderId="42" xfId="1" applyFont="1" applyFill="1" applyBorder="1" applyAlignment="1">
      <alignment horizontal="right"/>
    </xf>
    <xf numFmtId="0" fontId="11" fillId="3" borderId="6" xfId="1" applyFont="1" applyFill="1" applyBorder="1" applyAlignment="1">
      <alignment horizontal="right"/>
    </xf>
    <xf numFmtId="0" fontId="11" fillId="3" borderId="43" xfId="1" applyFont="1" applyFill="1" applyBorder="1" applyAlignment="1">
      <alignment horizontal="right" vertical="center"/>
    </xf>
    <xf numFmtId="1" fontId="11" fillId="3" borderId="7" xfId="1" applyNumberFormat="1" applyFont="1" applyFill="1" applyBorder="1" applyAlignment="1">
      <alignment horizontal="right"/>
    </xf>
    <xf numFmtId="0" fontId="11" fillId="3" borderId="7" xfId="1" applyFont="1" applyFill="1" applyBorder="1" applyAlignment="1">
      <alignment horizontal="right"/>
    </xf>
    <xf numFmtId="0" fontId="11" fillId="3" borderId="8" xfId="1" applyFont="1" applyFill="1" applyBorder="1" applyAlignment="1">
      <alignment horizontal="right"/>
    </xf>
    <xf numFmtId="0" fontId="11" fillId="3" borderId="3" xfId="1" applyFont="1" applyFill="1" applyBorder="1" applyAlignment="1">
      <alignment horizontal="right"/>
    </xf>
    <xf numFmtId="2" fontId="11" fillId="3" borderId="43" xfId="1" applyNumberFormat="1" applyFont="1" applyFill="1" applyBorder="1" applyAlignment="1">
      <alignment horizontal="right" vertical="center"/>
    </xf>
    <xf numFmtId="0" fontId="14" fillId="3" borderId="0" xfId="1" applyFont="1" applyFill="1"/>
    <xf numFmtId="1" fontId="14" fillId="3" borderId="0" xfId="1" applyNumberFormat="1" applyFont="1" applyFill="1"/>
    <xf numFmtId="2" fontId="14" fillId="3" borderId="0" xfId="1" applyNumberFormat="1" applyFont="1" applyFill="1"/>
    <xf numFmtId="0" fontId="15" fillId="3" borderId="0" xfId="1" applyFont="1" applyFill="1"/>
    <xf numFmtId="0" fontId="4" fillId="3" borderId="0" xfId="1" applyFont="1" applyFill="1" applyBorder="1"/>
    <xf numFmtId="2" fontId="16" fillId="3" borderId="0" xfId="1" applyNumberFormat="1" applyFont="1" applyFill="1" applyBorder="1" applyAlignment="1">
      <alignment horizontal="right"/>
    </xf>
    <xf numFmtId="0" fontId="1" fillId="0" borderId="0" xfId="1"/>
    <xf numFmtId="0" fontId="2" fillId="3" borderId="0" xfId="1" applyFont="1" applyFill="1"/>
    <xf numFmtId="1" fontId="2" fillId="3" borderId="0" xfId="1" applyNumberFormat="1" applyFont="1" applyFill="1"/>
    <xf numFmtId="2" fontId="2" fillId="3" borderId="0" xfId="1" applyNumberFormat="1" applyFont="1" applyFill="1"/>
    <xf numFmtId="2" fontId="1" fillId="0" borderId="0" xfId="1" applyNumberFormat="1" applyFill="1"/>
    <xf numFmtId="0" fontId="11" fillId="3" borderId="20" xfId="1" applyFont="1" applyFill="1" applyBorder="1" applyAlignment="1">
      <alignment vertical="center"/>
    </xf>
    <xf numFmtId="0" fontId="11" fillId="3" borderId="44" xfId="1" applyFont="1" applyFill="1" applyBorder="1" applyAlignment="1">
      <alignment horizontal="right" vertical="center"/>
    </xf>
    <xf numFmtId="0" fontId="11" fillId="3" borderId="45" xfId="1" applyFont="1" applyFill="1" applyBorder="1" applyAlignment="1">
      <alignment horizontal="right" vertical="center"/>
    </xf>
    <xf numFmtId="1" fontId="11" fillId="3" borderId="46" xfId="1" applyNumberFormat="1" applyFont="1" applyFill="1" applyBorder="1" applyAlignment="1">
      <alignment horizontal="right" vertical="center"/>
    </xf>
    <xf numFmtId="1" fontId="11" fillId="3" borderId="44" xfId="3" applyNumberFormat="1" applyFont="1" applyFill="1" applyBorder="1" applyAlignment="1">
      <alignment horizontal="right" vertical="center"/>
    </xf>
    <xf numFmtId="1" fontId="11" fillId="3" borderId="46" xfId="3" applyNumberFormat="1" applyFont="1" applyFill="1" applyBorder="1" applyAlignment="1">
      <alignment horizontal="right" vertical="center"/>
    </xf>
    <xf numFmtId="2" fontId="11" fillId="3" borderId="46" xfId="1" applyNumberFormat="1" applyFont="1" applyFill="1" applyBorder="1" applyAlignment="1">
      <alignment horizontal="right" vertical="center"/>
    </xf>
    <xf numFmtId="0" fontId="11" fillId="3" borderId="47" xfId="1" applyFont="1" applyFill="1" applyBorder="1" applyAlignment="1">
      <alignment horizontal="right" vertical="center"/>
    </xf>
    <xf numFmtId="0" fontId="11" fillId="3" borderId="46" xfId="3" applyFont="1" applyFill="1" applyBorder="1" applyAlignment="1">
      <alignment horizontal="right" vertical="center"/>
    </xf>
    <xf numFmtId="2" fontId="11" fillId="3" borderId="45" xfId="1" applyNumberFormat="1" applyFont="1" applyFill="1" applyBorder="1" applyAlignment="1">
      <alignment horizontal="right" vertical="center"/>
    </xf>
    <xf numFmtId="0" fontId="5" fillId="3" borderId="43" xfId="1" applyFont="1" applyFill="1" applyBorder="1" applyAlignment="1">
      <alignment horizontal="center" vertical="top" wrapText="1"/>
    </xf>
    <xf numFmtId="0" fontId="5" fillId="3" borderId="31" xfId="1" applyFont="1" applyFill="1" applyBorder="1" applyAlignment="1">
      <alignment horizontal="center" vertical="center"/>
    </xf>
    <xf numFmtId="0" fontId="11" fillId="3" borderId="41" xfId="1" applyFont="1" applyFill="1" applyBorder="1" applyAlignment="1">
      <alignment horizontal="right" vertical="center"/>
    </xf>
    <xf numFmtId="2" fontId="11" fillId="3" borderId="34" xfId="1" applyNumberFormat="1" applyFont="1" applyFill="1" applyBorder="1" applyAlignment="1">
      <alignment horizontal="right" vertical="center"/>
    </xf>
    <xf numFmtId="2" fontId="11" fillId="3" borderId="7" xfId="1" applyNumberFormat="1" applyFont="1" applyFill="1" applyBorder="1" applyAlignment="1">
      <alignment horizontal="right" vertical="center"/>
    </xf>
    <xf numFmtId="0" fontId="9" fillId="3" borderId="4" xfId="1" applyFont="1" applyFill="1" applyBorder="1" applyAlignment="1">
      <alignment horizontal="center" vertical="top" wrapText="1"/>
    </xf>
    <xf numFmtId="0" fontId="9" fillId="3" borderId="16" xfId="1" applyFont="1" applyFill="1" applyBorder="1" applyAlignment="1">
      <alignment horizontal="center" vertical="top" wrapText="1"/>
    </xf>
    <xf numFmtId="0" fontId="9" fillId="3" borderId="8" xfId="1" applyFont="1" applyFill="1" applyBorder="1" applyAlignment="1">
      <alignment horizontal="center" vertical="top" wrapText="1"/>
    </xf>
    <xf numFmtId="0" fontId="9" fillId="3" borderId="14" xfId="1" applyFont="1" applyFill="1" applyBorder="1" applyAlignment="1">
      <alignment horizontal="center" vertical="top" wrapText="1"/>
    </xf>
    <xf numFmtId="0" fontId="9" fillId="3" borderId="15" xfId="1" applyFont="1" applyFill="1" applyBorder="1" applyAlignment="1">
      <alignment horizontal="center" vertical="top" wrapText="1"/>
    </xf>
    <xf numFmtId="0" fontId="9" fillId="3" borderId="48" xfId="1" applyFont="1" applyFill="1" applyBorder="1" applyAlignment="1">
      <alignment horizontal="center" vertical="top" wrapText="1"/>
    </xf>
    <xf numFmtId="1" fontId="9" fillId="3" borderId="1" xfId="1" applyNumberFormat="1" applyFont="1" applyFill="1" applyBorder="1" applyAlignment="1">
      <alignment horizontal="center" vertical="top" wrapText="1"/>
    </xf>
    <xf numFmtId="1" fontId="9" fillId="3" borderId="14" xfId="1" applyNumberFormat="1" applyFont="1" applyFill="1" applyBorder="1" applyAlignment="1">
      <alignment horizontal="center" vertical="top" wrapText="1"/>
    </xf>
    <xf numFmtId="1" fontId="9" fillId="3" borderId="8" xfId="1" applyNumberFormat="1" applyFont="1" applyFill="1" applyBorder="1" applyAlignment="1">
      <alignment horizontal="center" vertical="top" wrapText="1"/>
    </xf>
    <xf numFmtId="1" fontId="9" fillId="3" borderId="3" xfId="1" applyNumberFormat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2" fontId="9" fillId="3" borderId="4" xfId="1" applyNumberFormat="1" applyFont="1" applyFill="1" applyBorder="1" applyAlignment="1">
      <alignment horizontal="center" vertical="top" wrapText="1"/>
    </xf>
    <xf numFmtId="2" fontId="9" fillId="3" borderId="16" xfId="1" applyNumberFormat="1" applyFont="1" applyFill="1" applyBorder="1" applyAlignment="1">
      <alignment horizontal="center" vertical="top" wrapText="1"/>
    </xf>
    <xf numFmtId="0" fontId="5" fillId="3" borderId="0" xfId="1" applyFont="1" applyFill="1" applyBorder="1" applyAlignment="1">
      <alignment horizontal="right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top" wrapText="1"/>
    </xf>
    <xf numFmtId="0" fontId="9" fillId="3" borderId="18" xfId="1" applyFont="1" applyFill="1" applyBorder="1" applyAlignment="1">
      <alignment horizontal="center" vertical="top" wrapText="1"/>
    </xf>
    <xf numFmtId="0" fontId="9" fillId="3" borderId="12" xfId="1" applyFont="1" applyFill="1" applyBorder="1" applyAlignment="1">
      <alignment horizontal="center" vertical="top" wrapText="1"/>
    </xf>
    <xf numFmtId="0" fontId="9" fillId="3" borderId="13" xfId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</cellXfs>
  <cellStyles count="5">
    <cellStyle name="Excel Built-in Normal" xfId="3"/>
    <cellStyle name="Normal" xfId="0" builtinId="0"/>
    <cellStyle name="Normal 2" xfId="1"/>
    <cellStyle name="Normal 2 2 2" xfId="2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9"/>
  <sheetViews>
    <sheetView tabSelected="1" view="pageBreakPreview" topLeftCell="C1" zoomScale="39" zoomScaleSheetLayoutView="39" workbookViewId="0">
      <pane xSplit="2" ySplit="6" topLeftCell="E7" activePane="bottomRight" state="frozen"/>
      <selection activeCell="C1" sqref="C1"/>
      <selection pane="topRight" activeCell="E1" sqref="E1"/>
      <selection pane="bottomLeft" activeCell="C7" sqref="C7"/>
      <selection pane="bottomRight" activeCell="AZ5" sqref="AZ5"/>
    </sheetView>
  </sheetViews>
  <sheetFormatPr defaultRowHeight="18" x14ac:dyDescent="0.35"/>
  <cols>
    <col min="1" max="1" width="8.88671875" style="1"/>
    <col min="2" max="2" width="6.109375" style="1" customWidth="1"/>
    <col min="3" max="3" width="16.6640625" style="1" customWidth="1"/>
    <col min="4" max="4" width="79.5546875" style="2" customWidth="1"/>
    <col min="5" max="5" width="32.77734375" style="1" customWidth="1"/>
    <col min="6" max="6" width="22.77734375" style="1" customWidth="1"/>
    <col min="7" max="7" width="32.77734375" style="1" customWidth="1"/>
    <col min="8" max="8" width="17.21875" style="1" hidden="1" customWidth="1"/>
    <col min="9" max="9" width="7.21875" style="4" hidden="1" customWidth="1"/>
    <col min="10" max="10" width="13.109375" style="4" hidden="1" customWidth="1"/>
    <col min="11" max="11" width="7.6640625" style="4" hidden="1" customWidth="1"/>
    <col min="12" max="12" width="5.109375" style="4" hidden="1" customWidth="1"/>
    <col min="13" max="13" width="24.33203125" style="5" customWidth="1"/>
    <col min="14" max="14" width="28.6640625" style="5" customWidth="1"/>
    <col min="15" max="15" width="27.44140625" style="5" customWidth="1"/>
    <col min="16" max="16" width="30.5546875" style="5" customWidth="1"/>
    <col min="17" max="17" width="23.44140625" style="4" hidden="1" customWidth="1"/>
    <col min="18" max="18" width="22.88671875" style="4" hidden="1" customWidth="1"/>
    <col min="19" max="20" width="23.21875" style="4" hidden="1" customWidth="1"/>
    <col min="21" max="21" width="24" style="4" hidden="1" customWidth="1"/>
    <col min="22" max="22" width="22.33203125" style="4" hidden="1" customWidth="1"/>
    <col min="23" max="23" width="20.77734375" style="4" hidden="1" customWidth="1"/>
    <col min="24" max="24" width="17.109375" style="4" hidden="1" customWidth="1"/>
    <col min="25" max="25" width="26.21875" style="4" hidden="1" customWidth="1"/>
    <col min="26" max="26" width="23.109375" style="4" hidden="1" customWidth="1"/>
    <col min="27" max="27" width="17.44140625" style="4" hidden="1" customWidth="1"/>
    <col min="28" max="28" width="3.109375" style="1" hidden="1" customWidth="1"/>
    <col min="29" max="29" width="28.109375" style="106" customWidth="1"/>
    <col min="30" max="30" width="24.33203125" style="1" customWidth="1"/>
    <col min="31" max="31" width="24.77734375" style="1" customWidth="1"/>
    <col min="32" max="32" width="26.44140625" style="1" customWidth="1"/>
    <col min="33" max="33" width="21.33203125" style="1" customWidth="1"/>
    <col min="34" max="34" width="28.44140625" style="1" customWidth="1"/>
    <col min="35" max="35" width="28.77734375" style="1" customWidth="1"/>
    <col min="36" max="39" width="21.33203125" style="1" hidden="1" customWidth="1"/>
    <col min="40" max="40" width="25.109375" style="1" hidden="1" customWidth="1"/>
    <col min="41" max="41" width="22.5546875" style="1" hidden="1" customWidth="1"/>
    <col min="42" max="45" width="16.33203125" style="4" hidden="1" customWidth="1"/>
    <col min="46" max="46" width="22.88671875" style="4" hidden="1" customWidth="1"/>
    <col min="47" max="47" width="21.21875" style="4" hidden="1" customWidth="1"/>
    <col min="48" max="48" width="15.44140625" style="4" hidden="1" customWidth="1"/>
    <col min="49" max="49" width="16.33203125" style="1" hidden="1" customWidth="1"/>
    <col min="50" max="50" width="34.77734375" style="1" customWidth="1"/>
    <col min="51" max="52" width="8.88671875" style="1"/>
    <col min="53" max="16384" width="8.88671875" style="102"/>
  </cols>
  <sheetData>
    <row r="1" spans="1:52" s="7" customFormat="1" x14ac:dyDescent="0.35">
      <c r="A1" s="1"/>
      <c r="B1" s="1"/>
      <c r="C1" s="1"/>
      <c r="D1" s="2"/>
      <c r="E1" s="3"/>
      <c r="F1" s="3"/>
      <c r="G1" s="3"/>
      <c r="H1" s="3"/>
      <c r="I1" s="4"/>
      <c r="J1" s="4"/>
      <c r="K1" s="4"/>
      <c r="L1" s="4"/>
      <c r="M1" s="5"/>
      <c r="N1" s="5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6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  <c r="AQ1" s="4"/>
      <c r="AR1" s="4"/>
      <c r="AS1" s="4"/>
      <c r="AT1" s="4"/>
      <c r="AU1" s="4"/>
      <c r="AV1" s="4"/>
      <c r="AW1" s="3"/>
      <c r="AX1" s="3"/>
      <c r="AY1" s="1"/>
      <c r="AZ1" s="1"/>
    </row>
    <row r="2" spans="1:52" s="7" customFormat="1" ht="39.6" customHeight="1" thickBot="1" x14ac:dyDescent="0.65">
      <c r="A2" s="1"/>
      <c r="B2" s="1"/>
      <c r="C2" s="8"/>
      <c r="D2" s="8"/>
      <c r="E2" s="8"/>
      <c r="F2" s="135" t="s">
        <v>56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"/>
      <c r="AZ2" s="1"/>
    </row>
    <row r="3" spans="1:52" s="10" customFormat="1" ht="84.6" customHeight="1" thickBot="1" x14ac:dyDescent="0.35">
      <c r="A3" s="9"/>
      <c r="B3" s="9"/>
      <c r="C3" s="136" t="s">
        <v>0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8"/>
      <c r="AY3" s="9"/>
      <c r="AZ3" s="9"/>
    </row>
    <row r="4" spans="1:52" s="12" customFormat="1" ht="82.2" customHeight="1" thickBot="1" x14ac:dyDescent="0.65">
      <c r="A4" s="11"/>
      <c r="B4" s="11"/>
      <c r="C4" s="139" t="s">
        <v>1</v>
      </c>
      <c r="D4" s="142" t="s">
        <v>2</v>
      </c>
      <c r="E4" s="145" t="s">
        <v>3</v>
      </c>
      <c r="F4" s="148" t="s">
        <v>4</v>
      </c>
      <c r="G4" s="149"/>
      <c r="H4" s="149"/>
      <c r="I4" s="149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1" t="s">
        <v>5</v>
      </c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3"/>
      <c r="AY4" s="11"/>
      <c r="AZ4" s="11"/>
    </row>
    <row r="5" spans="1:52" s="12" customFormat="1" ht="195" customHeight="1" thickBot="1" x14ac:dyDescent="0.65">
      <c r="A5" s="11"/>
      <c r="B5" s="11"/>
      <c r="C5" s="140"/>
      <c r="D5" s="143"/>
      <c r="E5" s="146"/>
      <c r="F5" s="122" t="s">
        <v>6</v>
      </c>
      <c r="G5" s="154" t="s">
        <v>7</v>
      </c>
      <c r="H5" s="156" t="s">
        <v>8</v>
      </c>
      <c r="I5" s="13" t="s">
        <v>9</v>
      </c>
      <c r="J5" s="13" t="s">
        <v>9</v>
      </c>
      <c r="K5" s="124" t="s">
        <v>10</v>
      </c>
      <c r="L5" s="132"/>
      <c r="M5" s="128" t="s">
        <v>11</v>
      </c>
      <c r="N5" s="129"/>
      <c r="O5" s="130" t="s">
        <v>12</v>
      </c>
      <c r="P5" s="131"/>
      <c r="Q5" s="158" t="s">
        <v>13</v>
      </c>
      <c r="R5" s="125"/>
      <c r="S5" s="124" t="s">
        <v>14</v>
      </c>
      <c r="T5" s="159"/>
      <c r="U5" s="132" t="s">
        <v>15</v>
      </c>
      <c r="V5" s="125"/>
      <c r="W5" s="124" t="s">
        <v>16</v>
      </c>
      <c r="X5" s="125"/>
      <c r="Y5" s="124" t="s">
        <v>17</v>
      </c>
      <c r="Z5" s="125"/>
      <c r="AA5" s="124" t="s">
        <v>18</v>
      </c>
      <c r="AB5" s="132"/>
      <c r="AC5" s="133" t="s">
        <v>19</v>
      </c>
      <c r="AD5" s="122" t="s">
        <v>20</v>
      </c>
      <c r="AE5" s="122" t="s">
        <v>7</v>
      </c>
      <c r="AF5" s="128" t="s">
        <v>11</v>
      </c>
      <c r="AG5" s="129"/>
      <c r="AH5" s="130" t="s">
        <v>12</v>
      </c>
      <c r="AI5" s="131"/>
      <c r="AJ5" s="132" t="s">
        <v>13</v>
      </c>
      <c r="AK5" s="125"/>
      <c r="AL5" s="124" t="s">
        <v>14</v>
      </c>
      <c r="AM5" s="125"/>
      <c r="AN5" s="124" t="s">
        <v>15</v>
      </c>
      <c r="AO5" s="125"/>
      <c r="AP5" s="124" t="s">
        <v>21</v>
      </c>
      <c r="AQ5" s="125"/>
      <c r="AR5" s="124" t="s">
        <v>10</v>
      </c>
      <c r="AS5" s="125"/>
      <c r="AT5" s="124" t="s">
        <v>17</v>
      </c>
      <c r="AU5" s="125"/>
      <c r="AV5" s="124" t="s">
        <v>22</v>
      </c>
      <c r="AW5" s="125"/>
      <c r="AX5" s="126" t="s">
        <v>19</v>
      </c>
      <c r="AY5" s="11"/>
      <c r="AZ5" s="11"/>
    </row>
    <row r="6" spans="1:52" s="12" customFormat="1" ht="58.2" customHeight="1" thickBot="1" x14ac:dyDescent="0.65">
      <c r="A6" s="11"/>
      <c r="B6" s="11"/>
      <c r="C6" s="141"/>
      <c r="D6" s="144"/>
      <c r="E6" s="147"/>
      <c r="F6" s="123"/>
      <c r="G6" s="155"/>
      <c r="H6" s="157"/>
      <c r="I6" s="14" t="s">
        <v>23</v>
      </c>
      <c r="J6" s="15" t="s">
        <v>24</v>
      </c>
      <c r="K6" s="14" t="s">
        <v>23</v>
      </c>
      <c r="L6" s="15" t="s">
        <v>24</v>
      </c>
      <c r="M6" s="16" t="s">
        <v>23</v>
      </c>
      <c r="N6" s="17" t="s">
        <v>24</v>
      </c>
      <c r="O6" s="16" t="s">
        <v>23</v>
      </c>
      <c r="P6" s="17" t="s">
        <v>24</v>
      </c>
      <c r="Q6" s="18" t="s">
        <v>23</v>
      </c>
      <c r="R6" s="19" t="s">
        <v>24</v>
      </c>
      <c r="S6" s="18" t="s">
        <v>23</v>
      </c>
      <c r="T6" s="19" t="s">
        <v>24</v>
      </c>
      <c r="U6" s="20" t="s">
        <v>23</v>
      </c>
      <c r="V6" s="15" t="s">
        <v>24</v>
      </c>
      <c r="W6" s="14" t="s">
        <v>23</v>
      </c>
      <c r="X6" s="15" t="s">
        <v>24</v>
      </c>
      <c r="Y6" s="14" t="s">
        <v>23</v>
      </c>
      <c r="Z6" s="15" t="s">
        <v>24</v>
      </c>
      <c r="AA6" s="14" t="s">
        <v>23</v>
      </c>
      <c r="AB6" s="15" t="s">
        <v>24</v>
      </c>
      <c r="AC6" s="134"/>
      <c r="AD6" s="123"/>
      <c r="AE6" s="123"/>
      <c r="AF6" s="18" t="s">
        <v>23</v>
      </c>
      <c r="AG6" s="19" t="s">
        <v>24</v>
      </c>
      <c r="AH6" s="18" t="s">
        <v>23</v>
      </c>
      <c r="AI6" s="117" t="s">
        <v>24</v>
      </c>
      <c r="AJ6" s="18" t="s">
        <v>23</v>
      </c>
      <c r="AK6" s="19" t="s">
        <v>24</v>
      </c>
      <c r="AL6" s="18" t="s">
        <v>23</v>
      </c>
      <c r="AM6" s="19" t="s">
        <v>24</v>
      </c>
      <c r="AN6" s="14" t="s">
        <v>23</v>
      </c>
      <c r="AO6" s="15" t="s">
        <v>24</v>
      </c>
      <c r="AP6" s="14" t="s">
        <v>23</v>
      </c>
      <c r="AQ6" s="15" t="s">
        <v>24</v>
      </c>
      <c r="AR6" s="14" t="s">
        <v>23</v>
      </c>
      <c r="AS6" s="15" t="s">
        <v>24</v>
      </c>
      <c r="AT6" s="14" t="s">
        <v>23</v>
      </c>
      <c r="AU6" s="15" t="s">
        <v>24</v>
      </c>
      <c r="AV6" s="14" t="s">
        <v>23</v>
      </c>
      <c r="AW6" s="15" t="s">
        <v>24</v>
      </c>
      <c r="AX6" s="127"/>
      <c r="AY6" s="11"/>
      <c r="AZ6" s="11"/>
    </row>
    <row r="7" spans="1:52" s="32" customFormat="1" ht="103.8" customHeight="1" x14ac:dyDescent="0.4">
      <c r="A7" s="21"/>
      <c r="B7" s="21"/>
      <c r="C7" s="22">
        <v>1</v>
      </c>
      <c r="D7" s="23" t="s">
        <v>25</v>
      </c>
      <c r="E7" s="107">
        <v>915</v>
      </c>
      <c r="F7" s="108">
        <v>60</v>
      </c>
      <c r="G7" s="109">
        <f t="shared" ref="G7:G35" si="0">E7*F7</f>
        <v>54900</v>
      </c>
      <c r="H7" s="38">
        <f t="shared" ref="H7:H18" si="1">G7*3/4</f>
        <v>41175</v>
      </c>
      <c r="I7" s="110">
        <v>7129</v>
      </c>
      <c r="J7" s="30">
        <v>6629</v>
      </c>
      <c r="K7" s="30">
        <v>4136</v>
      </c>
      <c r="L7" s="30">
        <v>3379</v>
      </c>
      <c r="M7" s="111">
        <v>43512.92</v>
      </c>
      <c r="N7" s="28">
        <v>33511.08</v>
      </c>
      <c r="O7" s="112">
        <v>169962.41999999998</v>
      </c>
      <c r="P7" s="112">
        <v>135893.58000000002</v>
      </c>
      <c r="Q7" s="30">
        <v>86836</v>
      </c>
      <c r="R7" s="30">
        <v>75455.005086863137</v>
      </c>
      <c r="S7" s="30">
        <f t="shared" ref="S7:T24" si="2">Y7+Q7</f>
        <v>183460</v>
      </c>
      <c r="T7" s="30">
        <f t="shared" si="2"/>
        <v>138670.00508686312</v>
      </c>
      <c r="U7" s="30">
        <v>93400</v>
      </c>
      <c r="V7" s="30">
        <v>60925</v>
      </c>
      <c r="W7" s="30">
        <v>3224</v>
      </c>
      <c r="X7" s="30">
        <v>2290</v>
      </c>
      <c r="Y7" s="30">
        <f t="shared" ref="Y7:Z24" si="3">W7+U7</f>
        <v>96624</v>
      </c>
      <c r="Z7" s="30">
        <f t="shared" si="3"/>
        <v>63215</v>
      </c>
      <c r="AA7" s="30">
        <f t="shared" ref="AA7:AB24" si="4">I7+K7</f>
        <v>11265</v>
      </c>
      <c r="AB7" s="30">
        <f t="shared" si="4"/>
        <v>10008</v>
      </c>
      <c r="AC7" s="113">
        <f t="shared" ref="AC7:AC36" si="5">(O7+P7)/G7*100</f>
        <v>557.11475409836066</v>
      </c>
      <c r="AD7" s="114">
        <v>20</v>
      </c>
      <c r="AE7" s="26">
        <f t="shared" ref="AE7:AE35" si="6">E7*AD7</f>
        <v>18300</v>
      </c>
      <c r="AF7" s="111">
        <v>11991.96</v>
      </c>
      <c r="AG7" s="115">
        <v>7831.04</v>
      </c>
      <c r="AH7" s="112">
        <v>62426.38</v>
      </c>
      <c r="AI7" s="112">
        <v>45626.62</v>
      </c>
      <c r="AJ7" s="27">
        <v>7919.5253476895468</v>
      </c>
      <c r="AK7" s="28">
        <v>5873.4746523104532</v>
      </c>
      <c r="AL7" s="28">
        <f t="shared" ref="AL7:AM29" si="7">AT7+AJ7</f>
        <v>17448.525347689545</v>
      </c>
      <c r="AM7" s="28">
        <f t="shared" si="7"/>
        <v>11818.474652310453</v>
      </c>
      <c r="AN7" s="29">
        <v>8583</v>
      </c>
      <c r="AO7" s="29">
        <v>5300</v>
      </c>
      <c r="AP7" s="30">
        <v>946</v>
      </c>
      <c r="AQ7" s="30">
        <v>645</v>
      </c>
      <c r="AR7" s="30"/>
      <c r="AS7" s="30"/>
      <c r="AT7" s="30">
        <f t="shared" ref="AT7:AU29" si="8">AP7+AN7</f>
        <v>9529</v>
      </c>
      <c r="AU7" s="30">
        <f t="shared" si="8"/>
        <v>5945</v>
      </c>
      <c r="AV7" s="28" t="e">
        <f>#REF!+AR7</f>
        <v>#REF!</v>
      </c>
      <c r="AW7" s="28" t="e">
        <f>#REF!+AS7</f>
        <v>#REF!</v>
      </c>
      <c r="AX7" s="116">
        <f t="shared" ref="AX7:AX36" si="9">(AI7+AH7)/AE7*100</f>
        <v>590.45355191256829</v>
      </c>
      <c r="AY7" s="21"/>
      <c r="AZ7" s="21"/>
    </row>
    <row r="8" spans="1:52" s="32" customFormat="1" ht="103.8" customHeight="1" x14ac:dyDescent="0.4">
      <c r="A8" s="21"/>
      <c r="B8" s="21"/>
      <c r="C8" s="33">
        <v>2</v>
      </c>
      <c r="D8" s="34" t="s">
        <v>26</v>
      </c>
      <c r="E8" s="35">
        <v>635</v>
      </c>
      <c r="F8" s="36">
        <v>60</v>
      </c>
      <c r="G8" s="37">
        <f t="shared" si="0"/>
        <v>38100</v>
      </c>
      <c r="H8" s="38">
        <f t="shared" si="1"/>
        <v>28575</v>
      </c>
      <c r="I8" s="24">
        <v>18842</v>
      </c>
      <c r="J8" s="39">
        <v>17523</v>
      </c>
      <c r="K8" s="28">
        <v>3500</v>
      </c>
      <c r="L8" s="28">
        <v>981</v>
      </c>
      <c r="M8" s="40">
        <v>47754</v>
      </c>
      <c r="N8" s="39">
        <v>9096</v>
      </c>
      <c r="O8" s="24">
        <v>63672</v>
      </c>
      <c r="P8" s="24">
        <v>47754</v>
      </c>
      <c r="Q8" s="30">
        <v>3143</v>
      </c>
      <c r="R8" s="30">
        <v>2146</v>
      </c>
      <c r="S8" s="30">
        <f t="shared" si="2"/>
        <v>14104</v>
      </c>
      <c r="T8" s="30">
        <f t="shared" si="2"/>
        <v>9453</v>
      </c>
      <c r="U8" s="28">
        <v>0</v>
      </c>
      <c r="V8" s="28">
        <v>0</v>
      </c>
      <c r="W8" s="28">
        <v>10961</v>
      </c>
      <c r="X8" s="28">
        <v>7307</v>
      </c>
      <c r="Y8" s="28">
        <f t="shared" si="3"/>
        <v>10961</v>
      </c>
      <c r="Z8" s="28">
        <f t="shared" si="3"/>
        <v>7307</v>
      </c>
      <c r="AA8" s="30">
        <f t="shared" si="4"/>
        <v>22342</v>
      </c>
      <c r="AB8" s="30">
        <f t="shared" si="4"/>
        <v>18504</v>
      </c>
      <c r="AC8" s="25">
        <f t="shared" si="5"/>
        <v>292.45669291338584</v>
      </c>
      <c r="AD8" s="41">
        <v>20</v>
      </c>
      <c r="AE8" s="42">
        <f t="shared" si="6"/>
        <v>12700</v>
      </c>
      <c r="AF8" s="43">
        <v>14781</v>
      </c>
      <c r="AG8" s="44">
        <v>2653</v>
      </c>
      <c r="AH8" s="24">
        <v>19708</v>
      </c>
      <c r="AI8" s="24">
        <v>10612</v>
      </c>
      <c r="AJ8" s="27">
        <v>746</v>
      </c>
      <c r="AK8" s="28">
        <v>597</v>
      </c>
      <c r="AL8" s="28">
        <f t="shared" si="7"/>
        <v>6077</v>
      </c>
      <c r="AM8" s="28">
        <f t="shared" si="7"/>
        <v>4151</v>
      </c>
      <c r="AN8" s="29">
        <v>0</v>
      </c>
      <c r="AO8" s="29">
        <v>0</v>
      </c>
      <c r="AP8" s="30">
        <v>5331</v>
      </c>
      <c r="AQ8" s="30">
        <v>3554</v>
      </c>
      <c r="AR8" s="30"/>
      <c r="AS8" s="30"/>
      <c r="AT8" s="30">
        <f t="shared" si="8"/>
        <v>5331</v>
      </c>
      <c r="AU8" s="30">
        <f t="shared" si="8"/>
        <v>3554</v>
      </c>
      <c r="AV8" s="28" t="e">
        <f>#REF!+AR8</f>
        <v>#REF!</v>
      </c>
      <c r="AW8" s="28" t="e">
        <f>#REF!+AS8</f>
        <v>#REF!</v>
      </c>
      <c r="AX8" s="31">
        <f t="shared" si="9"/>
        <v>238.74015748031496</v>
      </c>
      <c r="AY8" s="21"/>
      <c r="AZ8" s="21"/>
    </row>
    <row r="9" spans="1:52" s="32" customFormat="1" ht="103.8" customHeight="1" x14ac:dyDescent="0.7">
      <c r="A9" s="21"/>
      <c r="B9" s="21"/>
      <c r="C9" s="33">
        <v>3</v>
      </c>
      <c r="D9" s="34" t="s">
        <v>27</v>
      </c>
      <c r="E9" s="35">
        <v>171</v>
      </c>
      <c r="F9" s="36">
        <v>60</v>
      </c>
      <c r="G9" s="37">
        <f t="shared" si="0"/>
        <v>10260</v>
      </c>
      <c r="H9" s="38">
        <f t="shared" si="1"/>
        <v>7695</v>
      </c>
      <c r="I9" s="45">
        <v>2141</v>
      </c>
      <c r="J9" s="46">
        <v>1992</v>
      </c>
      <c r="K9" s="47">
        <v>2203</v>
      </c>
      <c r="L9" s="47">
        <v>1571</v>
      </c>
      <c r="M9" s="40">
        <v>10846</v>
      </c>
      <c r="N9" s="39">
        <v>22216</v>
      </c>
      <c r="O9" s="24">
        <v>10846</v>
      </c>
      <c r="P9" s="24">
        <v>2216</v>
      </c>
      <c r="Q9" s="30">
        <v>6358</v>
      </c>
      <c r="R9" s="30">
        <v>4235</v>
      </c>
      <c r="S9" s="30">
        <f t="shared" si="2"/>
        <v>12813</v>
      </c>
      <c r="T9" s="30">
        <f t="shared" si="2"/>
        <v>8293</v>
      </c>
      <c r="U9" s="47">
        <v>5389</v>
      </c>
      <c r="V9" s="47">
        <v>3301</v>
      </c>
      <c r="W9" s="47">
        <v>1066</v>
      </c>
      <c r="X9" s="47">
        <v>757</v>
      </c>
      <c r="Y9" s="47">
        <f t="shared" si="3"/>
        <v>6455</v>
      </c>
      <c r="Z9" s="47">
        <f t="shared" si="3"/>
        <v>4058</v>
      </c>
      <c r="AA9" s="30">
        <f t="shared" si="4"/>
        <v>4344</v>
      </c>
      <c r="AB9" s="30">
        <f t="shared" si="4"/>
        <v>3563</v>
      </c>
      <c r="AC9" s="25">
        <f t="shared" si="5"/>
        <v>127.30994152046785</v>
      </c>
      <c r="AD9" s="41">
        <v>20</v>
      </c>
      <c r="AE9" s="42">
        <f t="shared" si="6"/>
        <v>3420</v>
      </c>
      <c r="AF9" s="43">
        <v>823</v>
      </c>
      <c r="AG9" s="44">
        <v>622</v>
      </c>
      <c r="AH9" s="24">
        <v>8230</v>
      </c>
      <c r="AI9" s="24">
        <v>6224</v>
      </c>
      <c r="AJ9" s="27">
        <v>2890</v>
      </c>
      <c r="AK9" s="28">
        <v>2427</v>
      </c>
      <c r="AL9" s="28">
        <f t="shared" si="7"/>
        <v>5394</v>
      </c>
      <c r="AM9" s="28">
        <f t="shared" si="7"/>
        <v>4172</v>
      </c>
      <c r="AN9" s="29">
        <v>2183</v>
      </c>
      <c r="AO9" s="29">
        <v>1492</v>
      </c>
      <c r="AP9" s="30">
        <v>321</v>
      </c>
      <c r="AQ9" s="30">
        <v>253</v>
      </c>
      <c r="AR9" s="30"/>
      <c r="AS9" s="30"/>
      <c r="AT9" s="30">
        <f t="shared" si="8"/>
        <v>2504</v>
      </c>
      <c r="AU9" s="30">
        <f t="shared" si="8"/>
        <v>1745</v>
      </c>
      <c r="AV9" s="28" t="e">
        <f>#REF!+AR9</f>
        <v>#REF!</v>
      </c>
      <c r="AW9" s="28" t="e">
        <f>#REF!+AS9</f>
        <v>#REF!</v>
      </c>
      <c r="AX9" s="31">
        <f t="shared" si="9"/>
        <v>422.63157894736844</v>
      </c>
      <c r="AY9" s="21"/>
      <c r="AZ9" s="21"/>
    </row>
    <row r="10" spans="1:52" s="32" customFormat="1" ht="103.8" customHeight="1" x14ac:dyDescent="0.7">
      <c r="A10" s="21"/>
      <c r="B10" s="21"/>
      <c r="C10" s="33">
        <v>4</v>
      </c>
      <c r="D10" s="34" t="s">
        <v>28</v>
      </c>
      <c r="E10" s="35">
        <v>177</v>
      </c>
      <c r="F10" s="36">
        <v>60</v>
      </c>
      <c r="G10" s="37">
        <f t="shared" si="0"/>
        <v>10620</v>
      </c>
      <c r="H10" s="38">
        <f t="shared" si="1"/>
        <v>7965</v>
      </c>
      <c r="I10" s="45">
        <v>6177</v>
      </c>
      <c r="J10" s="46">
        <v>5406</v>
      </c>
      <c r="K10" s="47">
        <v>630</v>
      </c>
      <c r="L10" s="47">
        <v>537</v>
      </c>
      <c r="M10" s="40">
        <v>7972</v>
      </c>
      <c r="N10" s="39">
        <v>4294</v>
      </c>
      <c r="O10" s="24">
        <v>22212</v>
      </c>
      <c r="P10" s="24">
        <v>11837</v>
      </c>
      <c r="Q10" s="30">
        <v>1980</v>
      </c>
      <c r="R10" s="30">
        <v>1801</v>
      </c>
      <c r="S10" s="30">
        <f t="shared" si="2"/>
        <v>9874</v>
      </c>
      <c r="T10" s="30">
        <f t="shared" si="2"/>
        <v>7541</v>
      </c>
      <c r="U10" s="47">
        <v>7241</v>
      </c>
      <c r="V10" s="47">
        <v>5127</v>
      </c>
      <c r="W10" s="47">
        <v>653</v>
      </c>
      <c r="X10" s="47">
        <v>613</v>
      </c>
      <c r="Y10" s="47">
        <f t="shared" si="3"/>
        <v>7894</v>
      </c>
      <c r="Z10" s="47">
        <f t="shared" si="3"/>
        <v>5740</v>
      </c>
      <c r="AA10" s="30">
        <f t="shared" si="4"/>
        <v>6807</v>
      </c>
      <c r="AB10" s="30">
        <f t="shared" si="4"/>
        <v>5943</v>
      </c>
      <c r="AC10" s="25">
        <f t="shared" si="5"/>
        <v>320.6120527306968</v>
      </c>
      <c r="AD10" s="41">
        <v>20</v>
      </c>
      <c r="AE10" s="42">
        <f t="shared" si="6"/>
        <v>3540</v>
      </c>
      <c r="AF10" s="43">
        <v>1754</v>
      </c>
      <c r="AG10" s="44">
        <v>945</v>
      </c>
      <c r="AH10" s="24">
        <v>4701</v>
      </c>
      <c r="AI10" s="24">
        <v>2715</v>
      </c>
      <c r="AJ10" s="27">
        <v>455</v>
      </c>
      <c r="AK10" s="28">
        <v>296</v>
      </c>
      <c r="AL10" s="28">
        <f t="shared" si="7"/>
        <v>2879</v>
      </c>
      <c r="AM10" s="28">
        <f t="shared" si="7"/>
        <v>1254</v>
      </c>
      <c r="AN10" s="29">
        <v>2214</v>
      </c>
      <c r="AO10" s="29">
        <v>789</v>
      </c>
      <c r="AP10" s="30">
        <v>210</v>
      </c>
      <c r="AQ10" s="30">
        <v>169</v>
      </c>
      <c r="AR10" s="30"/>
      <c r="AS10" s="30"/>
      <c r="AT10" s="30">
        <f t="shared" si="8"/>
        <v>2424</v>
      </c>
      <c r="AU10" s="30">
        <f t="shared" si="8"/>
        <v>958</v>
      </c>
      <c r="AV10" s="28" t="e">
        <f>#REF!+AR10</f>
        <v>#REF!</v>
      </c>
      <c r="AW10" s="28" t="e">
        <f>#REF!+AS10</f>
        <v>#REF!</v>
      </c>
      <c r="AX10" s="31">
        <f t="shared" si="9"/>
        <v>209.4915254237288</v>
      </c>
      <c r="AY10" s="21"/>
      <c r="AZ10" s="21"/>
    </row>
    <row r="11" spans="1:52" s="32" customFormat="1" ht="103.8" customHeight="1" x14ac:dyDescent="0.7">
      <c r="A11" s="21"/>
      <c r="B11" s="21"/>
      <c r="C11" s="33">
        <v>5</v>
      </c>
      <c r="D11" s="34" t="s">
        <v>29</v>
      </c>
      <c r="E11" s="35">
        <v>157</v>
      </c>
      <c r="F11" s="36">
        <v>60</v>
      </c>
      <c r="G11" s="37">
        <f t="shared" si="0"/>
        <v>9420</v>
      </c>
      <c r="H11" s="38">
        <f t="shared" si="1"/>
        <v>7065</v>
      </c>
      <c r="I11" s="45">
        <v>766</v>
      </c>
      <c r="J11" s="46">
        <v>678</v>
      </c>
      <c r="K11" s="47">
        <v>4405</v>
      </c>
      <c r="L11" s="47">
        <v>3545</v>
      </c>
      <c r="M11" s="40">
        <v>1305</v>
      </c>
      <c r="N11" s="39">
        <v>950</v>
      </c>
      <c r="O11" s="24">
        <v>19261</v>
      </c>
      <c r="P11" s="24">
        <v>12922</v>
      </c>
      <c r="Q11" s="30">
        <v>5064</v>
      </c>
      <c r="R11" s="30">
        <v>3377</v>
      </c>
      <c r="S11" s="30">
        <f t="shared" si="2"/>
        <v>48190</v>
      </c>
      <c r="T11" s="30">
        <f t="shared" si="2"/>
        <v>32129</v>
      </c>
      <c r="U11" s="47">
        <v>37985</v>
      </c>
      <c r="V11" s="47">
        <v>25325</v>
      </c>
      <c r="W11" s="47">
        <v>5141</v>
      </c>
      <c r="X11" s="47">
        <v>3427</v>
      </c>
      <c r="Y11" s="47">
        <f t="shared" si="3"/>
        <v>43126</v>
      </c>
      <c r="Z11" s="47">
        <f t="shared" si="3"/>
        <v>28752</v>
      </c>
      <c r="AA11" s="30">
        <f t="shared" si="4"/>
        <v>5171</v>
      </c>
      <c r="AB11" s="30">
        <f t="shared" si="4"/>
        <v>4223</v>
      </c>
      <c r="AC11" s="25">
        <f t="shared" si="5"/>
        <v>341.64543524416138</v>
      </c>
      <c r="AD11" s="41">
        <v>20</v>
      </c>
      <c r="AE11" s="42">
        <f t="shared" si="6"/>
        <v>3140</v>
      </c>
      <c r="AF11" s="43">
        <v>1501</v>
      </c>
      <c r="AG11" s="44">
        <v>1134</v>
      </c>
      <c r="AH11" s="24">
        <v>21329</v>
      </c>
      <c r="AI11" s="24">
        <v>14357</v>
      </c>
      <c r="AJ11" s="27">
        <v>9451</v>
      </c>
      <c r="AK11" s="28">
        <v>6299</v>
      </c>
      <c r="AL11" s="28">
        <f t="shared" si="7"/>
        <v>17435</v>
      </c>
      <c r="AM11" s="28">
        <f t="shared" si="7"/>
        <v>11620</v>
      </c>
      <c r="AN11" s="29">
        <v>6621</v>
      </c>
      <c r="AO11" s="29">
        <v>4414</v>
      </c>
      <c r="AP11" s="30">
        <v>1363</v>
      </c>
      <c r="AQ11" s="30">
        <v>907</v>
      </c>
      <c r="AR11" s="30"/>
      <c r="AS11" s="30"/>
      <c r="AT11" s="30">
        <f t="shared" si="8"/>
        <v>7984</v>
      </c>
      <c r="AU11" s="30">
        <f t="shared" si="8"/>
        <v>5321</v>
      </c>
      <c r="AV11" s="28" t="e">
        <f>#REF!+AR11</f>
        <v>#REF!</v>
      </c>
      <c r="AW11" s="28" t="e">
        <f>#REF!+AS11</f>
        <v>#REF!</v>
      </c>
      <c r="AX11" s="31">
        <f t="shared" si="9"/>
        <v>1136.4968152866243</v>
      </c>
      <c r="AY11" s="21"/>
      <c r="AZ11" s="21"/>
    </row>
    <row r="12" spans="1:52" s="32" customFormat="1" ht="103.8" customHeight="1" x14ac:dyDescent="0.7">
      <c r="A12" s="21"/>
      <c r="B12" s="21"/>
      <c r="C12" s="33">
        <v>6</v>
      </c>
      <c r="D12" s="34" t="s">
        <v>30</v>
      </c>
      <c r="E12" s="35">
        <v>39</v>
      </c>
      <c r="F12" s="36">
        <v>60</v>
      </c>
      <c r="G12" s="37">
        <f t="shared" si="0"/>
        <v>2340</v>
      </c>
      <c r="H12" s="38">
        <f t="shared" si="1"/>
        <v>1755</v>
      </c>
      <c r="I12" s="45">
        <v>29</v>
      </c>
      <c r="J12" s="46">
        <v>26</v>
      </c>
      <c r="K12" s="47">
        <v>26</v>
      </c>
      <c r="L12" s="47">
        <v>20</v>
      </c>
      <c r="M12" s="40">
        <v>535</v>
      </c>
      <c r="N12" s="39">
        <v>336</v>
      </c>
      <c r="O12" s="24">
        <v>2928</v>
      </c>
      <c r="P12" s="24">
        <v>1576</v>
      </c>
      <c r="Q12" s="30">
        <v>159</v>
      </c>
      <c r="R12" s="30">
        <v>131</v>
      </c>
      <c r="S12" s="30">
        <f t="shared" si="2"/>
        <v>1107</v>
      </c>
      <c r="T12" s="30">
        <f t="shared" si="2"/>
        <v>716</v>
      </c>
      <c r="U12" s="47">
        <v>668</v>
      </c>
      <c r="V12" s="47">
        <v>477</v>
      </c>
      <c r="W12" s="47">
        <v>280</v>
      </c>
      <c r="X12" s="47">
        <v>108</v>
      </c>
      <c r="Y12" s="47">
        <f t="shared" si="3"/>
        <v>948</v>
      </c>
      <c r="Z12" s="47">
        <f t="shared" si="3"/>
        <v>585</v>
      </c>
      <c r="AA12" s="30">
        <f t="shared" si="4"/>
        <v>55</v>
      </c>
      <c r="AB12" s="30">
        <f t="shared" si="4"/>
        <v>46</v>
      </c>
      <c r="AC12" s="25">
        <f t="shared" si="5"/>
        <v>192.47863247863248</v>
      </c>
      <c r="AD12" s="41">
        <v>20</v>
      </c>
      <c r="AE12" s="42">
        <f t="shared" si="6"/>
        <v>780</v>
      </c>
      <c r="AF12" s="43">
        <v>1617</v>
      </c>
      <c r="AG12" s="44">
        <v>639</v>
      </c>
      <c r="AH12" s="24">
        <v>3475</v>
      </c>
      <c r="AI12" s="24">
        <v>1879</v>
      </c>
      <c r="AJ12" s="27">
        <v>85</v>
      </c>
      <c r="AK12" s="28">
        <v>59</v>
      </c>
      <c r="AL12" s="28">
        <f t="shared" si="7"/>
        <v>413</v>
      </c>
      <c r="AM12" s="28">
        <f t="shared" si="7"/>
        <v>317</v>
      </c>
      <c r="AN12" s="29">
        <v>223</v>
      </c>
      <c r="AO12" s="29">
        <v>159</v>
      </c>
      <c r="AP12" s="30">
        <v>105</v>
      </c>
      <c r="AQ12" s="30">
        <v>99</v>
      </c>
      <c r="AR12" s="30"/>
      <c r="AS12" s="30"/>
      <c r="AT12" s="30">
        <f t="shared" si="8"/>
        <v>328</v>
      </c>
      <c r="AU12" s="30">
        <f t="shared" si="8"/>
        <v>258</v>
      </c>
      <c r="AV12" s="28" t="e">
        <f>#REF!+AR12</f>
        <v>#REF!</v>
      </c>
      <c r="AW12" s="28" t="e">
        <f>#REF!+AS12</f>
        <v>#REF!</v>
      </c>
      <c r="AX12" s="31">
        <f t="shared" si="9"/>
        <v>686.41025641025635</v>
      </c>
      <c r="AY12" s="21"/>
      <c r="AZ12" s="21"/>
    </row>
    <row r="13" spans="1:52" s="32" customFormat="1" ht="103.8" customHeight="1" x14ac:dyDescent="0.7">
      <c r="A13" s="21"/>
      <c r="B13" s="21"/>
      <c r="C13" s="33">
        <v>7</v>
      </c>
      <c r="D13" s="34" t="s">
        <v>31</v>
      </c>
      <c r="E13" s="48">
        <v>264</v>
      </c>
      <c r="F13" s="36">
        <v>60</v>
      </c>
      <c r="G13" s="37">
        <f t="shared" si="0"/>
        <v>15840</v>
      </c>
      <c r="H13" s="38">
        <f t="shared" si="1"/>
        <v>11880</v>
      </c>
      <c r="I13" s="49">
        <v>4791</v>
      </c>
      <c r="J13" s="50">
        <v>4442</v>
      </c>
      <c r="K13" s="51">
        <v>7909</v>
      </c>
      <c r="L13" s="51">
        <v>5256</v>
      </c>
      <c r="M13" s="40">
        <v>5679</v>
      </c>
      <c r="N13" s="39">
        <v>2576</v>
      </c>
      <c r="O13" s="24">
        <v>96382</v>
      </c>
      <c r="P13" s="24">
        <v>89159</v>
      </c>
      <c r="Q13" s="30">
        <v>3165.4166666666661</v>
      </c>
      <c r="R13" s="30">
        <v>1974.8633333333337</v>
      </c>
      <c r="S13" s="30">
        <f t="shared" si="2"/>
        <v>7077.4166666666661</v>
      </c>
      <c r="T13" s="30">
        <f t="shared" si="2"/>
        <v>4335.8633333333337</v>
      </c>
      <c r="U13" s="51">
        <v>2910</v>
      </c>
      <c r="V13" s="51">
        <v>1835</v>
      </c>
      <c r="W13" s="51">
        <v>1002</v>
      </c>
      <c r="X13" s="51">
        <v>526</v>
      </c>
      <c r="Y13" s="51">
        <f t="shared" si="3"/>
        <v>3912</v>
      </c>
      <c r="Z13" s="51">
        <f t="shared" si="3"/>
        <v>2361</v>
      </c>
      <c r="AA13" s="30">
        <f t="shared" si="4"/>
        <v>12700</v>
      </c>
      <c r="AB13" s="30">
        <f t="shared" si="4"/>
        <v>9698</v>
      </c>
      <c r="AC13" s="25">
        <f t="shared" si="5"/>
        <v>1171.344696969697</v>
      </c>
      <c r="AD13" s="41">
        <v>20</v>
      </c>
      <c r="AE13" s="42">
        <f t="shared" si="6"/>
        <v>5280</v>
      </c>
      <c r="AF13" s="43">
        <v>1814</v>
      </c>
      <c r="AG13" s="44">
        <v>1176</v>
      </c>
      <c r="AH13" s="24">
        <v>55152</v>
      </c>
      <c r="AI13" s="24">
        <v>55813</v>
      </c>
      <c r="AJ13" s="27">
        <v>3592.7033333333334</v>
      </c>
      <c r="AK13" s="28">
        <v>1303.6166666666668</v>
      </c>
      <c r="AL13" s="28">
        <f t="shared" si="7"/>
        <v>8294.7033333333329</v>
      </c>
      <c r="AM13" s="28">
        <f t="shared" si="7"/>
        <v>3320.6166666666668</v>
      </c>
      <c r="AN13" s="29">
        <v>3279</v>
      </c>
      <c r="AO13" s="29">
        <v>1211</v>
      </c>
      <c r="AP13" s="30">
        <v>1423</v>
      </c>
      <c r="AQ13" s="30">
        <v>806</v>
      </c>
      <c r="AR13" s="30"/>
      <c r="AS13" s="30"/>
      <c r="AT13" s="30">
        <f t="shared" si="8"/>
        <v>4702</v>
      </c>
      <c r="AU13" s="30">
        <f t="shared" si="8"/>
        <v>2017</v>
      </c>
      <c r="AV13" s="28" t="e">
        <f>#REF!+AR13</f>
        <v>#REF!</v>
      </c>
      <c r="AW13" s="28" t="e">
        <f>#REF!+AS13</f>
        <v>#REF!</v>
      </c>
      <c r="AX13" s="31">
        <f t="shared" si="9"/>
        <v>2101.6098484848485</v>
      </c>
      <c r="AY13" s="21"/>
      <c r="AZ13" s="21"/>
    </row>
    <row r="14" spans="1:52" s="32" customFormat="1" ht="103.8" customHeight="1" x14ac:dyDescent="0.7">
      <c r="A14" s="21"/>
      <c r="B14" s="21"/>
      <c r="C14" s="33">
        <v>8</v>
      </c>
      <c r="D14" s="34" t="s">
        <v>32</v>
      </c>
      <c r="E14" s="35">
        <v>137</v>
      </c>
      <c r="F14" s="36">
        <v>60</v>
      </c>
      <c r="G14" s="37">
        <f t="shared" si="0"/>
        <v>8220</v>
      </c>
      <c r="H14" s="38">
        <f t="shared" si="1"/>
        <v>6165</v>
      </c>
      <c r="I14" s="45">
        <v>750</v>
      </c>
      <c r="J14" s="46">
        <v>711</v>
      </c>
      <c r="K14" s="47">
        <v>1715</v>
      </c>
      <c r="L14" s="47">
        <v>1525</v>
      </c>
      <c r="M14" s="40">
        <v>1640</v>
      </c>
      <c r="N14" s="39">
        <v>2290</v>
      </c>
      <c r="O14" s="24">
        <v>19140</v>
      </c>
      <c r="P14" s="24">
        <v>15205</v>
      </c>
      <c r="Q14" s="30">
        <v>8493</v>
      </c>
      <c r="R14" s="30">
        <v>7931</v>
      </c>
      <c r="S14" s="30">
        <f t="shared" si="2"/>
        <v>16864.999999999996</v>
      </c>
      <c r="T14" s="30">
        <f t="shared" si="2"/>
        <v>14460.2</v>
      </c>
      <c r="U14" s="47">
        <v>7308.1999999999971</v>
      </c>
      <c r="V14" s="47">
        <v>5820</v>
      </c>
      <c r="W14" s="47">
        <v>1063.8</v>
      </c>
      <c r="X14" s="47">
        <v>709.2</v>
      </c>
      <c r="Y14" s="47">
        <f t="shared" si="3"/>
        <v>8371.9999999999964</v>
      </c>
      <c r="Z14" s="47">
        <f t="shared" si="3"/>
        <v>6529.2</v>
      </c>
      <c r="AA14" s="30">
        <f t="shared" si="4"/>
        <v>2465</v>
      </c>
      <c r="AB14" s="30">
        <f t="shared" si="4"/>
        <v>2236</v>
      </c>
      <c r="AC14" s="25">
        <f t="shared" si="5"/>
        <v>417.82238442822387</v>
      </c>
      <c r="AD14" s="41">
        <v>20</v>
      </c>
      <c r="AE14" s="42">
        <f t="shared" si="6"/>
        <v>2740</v>
      </c>
      <c r="AF14" s="43">
        <v>1899</v>
      </c>
      <c r="AG14" s="44">
        <v>2201</v>
      </c>
      <c r="AH14" s="24">
        <v>3349</v>
      </c>
      <c r="AI14" s="24">
        <v>2662</v>
      </c>
      <c r="AJ14" s="27">
        <v>2057</v>
      </c>
      <c r="AK14" s="28">
        <v>976</v>
      </c>
      <c r="AL14" s="28">
        <f t="shared" si="7"/>
        <v>5138.2000000000016</v>
      </c>
      <c r="AM14" s="28">
        <f t="shared" si="7"/>
        <v>2025.7999999999986</v>
      </c>
      <c r="AN14" s="29">
        <v>2677.4000000000015</v>
      </c>
      <c r="AO14" s="29">
        <v>780.59999999999854</v>
      </c>
      <c r="AP14" s="30">
        <v>403.8</v>
      </c>
      <c r="AQ14" s="30">
        <v>269.20000000000005</v>
      </c>
      <c r="AR14" s="30"/>
      <c r="AS14" s="30"/>
      <c r="AT14" s="30">
        <f t="shared" si="8"/>
        <v>3081.2000000000016</v>
      </c>
      <c r="AU14" s="30">
        <f t="shared" si="8"/>
        <v>1049.7999999999986</v>
      </c>
      <c r="AV14" s="28" t="e">
        <f>#REF!+AR14</f>
        <v>#REF!</v>
      </c>
      <c r="AW14" s="28" t="e">
        <f>#REF!+AS14</f>
        <v>#REF!</v>
      </c>
      <c r="AX14" s="31">
        <f t="shared" si="9"/>
        <v>219.37956204379563</v>
      </c>
      <c r="AY14" s="21"/>
      <c r="AZ14" s="21"/>
    </row>
    <row r="15" spans="1:52" s="32" customFormat="1" ht="103.8" customHeight="1" x14ac:dyDescent="0.4">
      <c r="A15" s="21"/>
      <c r="B15" s="21"/>
      <c r="C15" s="33">
        <v>9</v>
      </c>
      <c r="D15" s="34" t="s">
        <v>33</v>
      </c>
      <c r="E15" s="35">
        <v>210</v>
      </c>
      <c r="F15" s="36">
        <v>60</v>
      </c>
      <c r="G15" s="37">
        <f t="shared" si="0"/>
        <v>12600</v>
      </c>
      <c r="H15" s="38">
        <f t="shared" si="1"/>
        <v>9450</v>
      </c>
      <c r="I15" s="52">
        <v>653</v>
      </c>
      <c r="J15" s="53">
        <v>601</v>
      </c>
      <c r="K15" s="30">
        <v>1012</v>
      </c>
      <c r="L15" s="30">
        <v>802</v>
      </c>
      <c r="M15" s="40">
        <v>16279</v>
      </c>
      <c r="N15" s="39">
        <v>9516</v>
      </c>
      <c r="O15" s="24">
        <v>30476</v>
      </c>
      <c r="P15" s="24">
        <v>18383</v>
      </c>
      <c r="Q15" s="30">
        <v>3413</v>
      </c>
      <c r="R15" s="30">
        <v>2967</v>
      </c>
      <c r="S15" s="30">
        <f t="shared" si="2"/>
        <v>10117</v>
      </c>
      <c r="T15" s="30">
        <f t="shared" si="2"/>
        <v>8811</v>
      </c>
      <c r="U15" s="30">
        <v>3413</v>
      </c>
      <c r="V15" s="30">
        <v>2967</v>
      </c>
      <c r="W15" s="30">
        <v>3291</v>
      </c>
      <c r="X15" s="30">
        <v>2877</v>
      </c>
      <c r="Y15" s="30">
        <f t="shared" si="3"/>
        <v>6704</v>
      </c>
      <c r="Z15" s="30">
        <f t="shared" si="3"/>
        <v>5844</v>
      </c>
      <c r="AA15" s="30">
        <f t="shared" si="4"/>
        <v>1665</v>
      </c>
      <c r="AB15" s="30">
        <f t="shared" si="4"/>
        <v>1403</v>
      </c>
      <c r="AC15" s="25">
        <f t="shared" si="5"/>
        <v>387.76984126984127</v>
      </c>
      <c r="AD15" s="41">
        <v>20</v>
      </c>
      <c r="AE15" s="42">
        <f t="shared" si="6"/>
        <v>4200</v>
      </c>
      <c r="AF15" s="43">
        <v>7479</v>
      </c>
      <c r="AG15" s="44">
        <v>3983</v>
      </c>
      <c r="AH15" s="24">
        <v>13561</v>
      </c>
      <c r="AI15" s="24">
        <v>7590</v>
      </c>
      <c r="AJ15" s="27">
        <v>0</v>
      </c>
      <c r="AK15" s="28">
        <v>0</v>
      </c>
      <c r="AL15" s="28">
        <f t="shared" si="7"/>
        <v>6469</v>
      </c>
      <c r="AM15" s="28">
        <f t="shared" si="7"/>
        <v>5692</v>
      </c>
      <c r="AN15" s="29">
        <v>3267</v>
      </c>
      <c r="AO15" s="29">
        <v>2871</v>
      </c>
      <c r="AP15" s="30">
        <v>3202</v>
      </c>
      <c r="AQ15" s="30">
        <v>2821</v>
      </c>
      <c r="AR15" s="30"/>
      <c r="AS15" s="30"/>
      <c r="AT15" s="30">
        <f t="shared" si="8"/>
        <v>6469</v>
      </c>
      <c r="AU15" s="30">
        <f t="shared" si="8"/>
        <v>5692</v>
      </c>
      <c r="AV15" s="28" t="e">
        <f>#REF!+AR15</f>
        <v>#REF!</v>
      </c>
      <c r="AW15" s="28" t="e">
        <f>#REF!+AS15</f>
        <v>#REF!</v>
      </c>
      <c r="AX15" s="31">
        <f t="shared" si="9"/>
        <v>503.59523809523807</v>
      </c>
      <c r="AY15" s="21"/>
      <c r="AZ15" s="21"/>
    </row>
    <row r="16" spans="1:52" s="32" customFormat="1" ht="103.8" customHeight="1" x14ac:dyDescent="0.7">
      <c r="A16" s="21"/>
      <c r="B16" s="21"/>
      <c r="C16" s="33">
        <v>10</v>
      </c>
      <c r="D16" s="34" t="s">
        <v>34</v>
      </c>
      <c r="E16" s="48">
        <v>102</v>
      </c>
      <c r="F16" s="36">
        <v>60</v>
      </c>
      <c r="G16" s="37">
        <f t="shared" si="0"/>
        <v>6120</v>
      </c>
      <c r="H16" s="38">
        <f t="shared" si="1"/>
        <v>4590</v>
      </c>
      <c r="I16" s="45">
        <v>525</v>
      </c>
      <c r="J16" s="46">
        <v>488</v>
      </c>
      <c r="K16" s="47">
        <v>451</v>
      </c>
      <c r="L16" s="47">
        <v>333</v>
      </c>
      <c r="M16" s="40">
        <v>557</v>
      </c>
      <c r="N16" s="39">
        <v>431</v>
      </c>
      <c r="O16" s="24">
        <v>1349</v>
      </c>
      <c r="P16" s="24">
        <v>1051</v>
      </c>
      <c r="Q16" s="30">
        <v>397</v>
      </c>
      <c r="R16" s="30">
        <v>349</v>
      </c>
      <c r="S16" s="30">
        <f t="shared" si="2"/>
        <v>2204</v>
      </c>
      <c r="T16" s="30">
        <f t="shared" si="2"/>
        <v>1593</v>
      </c>
      <c r="U16" s="47">
        <v>1436</v>
      </c>
      <c r="V16" s="47">
        <v>1015</v>
      </c>
      <c r="W16" s="47">
        <v>371</v>
      </c>
      <c r="X16" s="47">
        <v>229</v>
      </c>
      <c r="Y16" s="47">
        <f t="shared" si="3"/>
        <v>1807</v>
      </c>
      <c r="Z16" s="47">
        <f t="shared" si="3"/>
        <v>1244</v>
      </c>
      <c r="AA16" s="30">
        <f t="shared" si="4"/>
        <v>976</v>
      </c>
      <c r="AB16" s="30">
        <f t="shared" si="4"/>
        <v>821</v>
      </c>
      <c r="AC16" s="25">
        <f t="shared" si="5"/>
        <v>39.215686274509807</v>
      </c>
      <c r="AD16" s="41">
        <v>20</v>
      </c>
      <c r="AE16" s="42">
        <f t="shared" si="6"/>
        <v>2040</v>
      </c>
      <c r="AF16" s="43">
        <v>368</v>
      </c>
      <c r="AG16" s="44">
        <v>326</v>
      </c>
      <c r="AH16" s="24">
        <v>1038</v>
      </c>
      <c r="AI16" s="24">
        <v>927</v>
      </c>
      <c r="AJ16" s="27">
        <v>424</v>
      </c>
      <c r="AK16" s="28">
        <v>598</v>
      </c>
      <c r="AL16" s="28">
        <f t="shared" si="7"/>
        <v>2201</v>
      </c>
      <c r="AM16" s="28">
        <f t="shared" si="7"/>
        <v>1918</v>
      </c>
      <c r="AN16" s="29">
        <v>1349</v>
      </c>
      <c r="AO16" s="29">
        <v>1017</v>
      </c>
      <c r="AP16" s="30">
        <v>428</v>
      </c>
      <c r="AQ16" s="30">
        <v>303</v>
      </c>
      <c r="AR16" s="30"/>
      <c r="AS16" s="30"/>
      <c r="AT16" s="30">
        <f t="shared" si="8"/>
        <v>1777</v>
      </c>
      <c r="AU16" s="30">
        <f t="shared" si="8"/>
        <v>1320</v>
      </c>
      <c r="AV16" s="28" t="e">
        <f>#REF!+AR16</f>
        <v>#REF!</v>
      </c>
      <c r="AW16" s="28" t="e">
        <f>#REF!+AS16</f>
        <v>#REF!</v>
      </c>
      <c r="AX16" s="31">
        <f t="shared" si="9"/>
        <v>96.32352941176471</v>
      </c>
      <c r="AY16" s="21"/>
      <c r="AZ16" s="21"/>
    </row>
    <row r="17" spans="1:52" s="32" customFormat="1" ht="103.8" customHeight="1" x14ac:dyDescent="0.7">
      <c r="A17" s="21"/>
      <c r="B17" s="21"/>
      <c r="C17" s="33">
        <v>11</v>
      </c>
      <c r="D17" s="34" t="s">
        <v>35</v>
      </c>
      <c r="E17" s="35">
        <v>967</v>
      </c>
      <c r="F17" s="36">
        <v>60</v>
      </c>
      <c r="G17" s="37">
        <f t="shared" si="0"/>
        <v>58020</v>
      </c>
      <c r="H17" s="38">
        <f t="shared" si="1"/>
        <v>43515</v>
      </c>
      <c r="I17" s="45">
        <v>56986</v>
      </c>
      <c r="J17" s="46">
        <v>52849</v>
      </c>
      <c r="K17" s="47">
        <v>30433</v>
      </c>
      <c r="L17" s="47">
        <v>19972</v>
      </c>
      <c r="M17" s="40">
        <v>84220</v>
      </c>
      <c r="N17" s="39">
        <v>76119</v>
      </c>
      <c r="O17" s="24">
        <v>211679</v>
      </c>
      <c r="P17" s="24">
        <v>201542</v>
      </c>
      <c r="Q17" s="30">
        <v>39817</v>
      </c>
      <c r="R17" s="30">
        <v>44835</v>
      </c>
      <c r="S17" s="30">
        <f t="shared" si="2"/>
        <v>125817</v>
      </c>
      <c r="T17" s="30">
        <f t="shared" si="2"/>
        <v>98882</v>
      </c>
      <c r="U17" s="47">
        <v>63496</v>
      </c>
      <c r="V17" s="47">
        <v>54047</v>
      </c>
      <c r="W17" s="47">
        <v>22504</v>
      </c>
      <c r="X17" s="47">
        <v>0</v>
      </c>
      <c r="Y17" s="47">
        <f t="shared" si="3"/>
        <v>86000</v>
      </c>
      <c r="Z17" s="47">
        <f t="shared" si="3"/>
        <v>54047</v>
      </c>
      <c r="AA17" s="30">
        <f t="shared" si="4"/>
        <v>87419</v>
      </c>
      <c r="AB17" s="30">
        <f t="shared" si="4"/>
        <v>72821</v>
      </c>
      <c r="AC17" s="25">
        <f t="shared" si="5"/>
        <v>712.20441227163042</v>
      </c>
      <c r="AD17" s="41">
        <v>20</v>
      </c>
      <c r="AE17" s="42">
        <f t="shared" si="6"/>
        <v>19340</v>
      </c>
      <c r="AF17" s="43">
        <v>49797</v>
      </c>
      <c r="AG17" s="44">
        <v>44649</v>
      </c>
      <c r="AH17" s="24">
        <v>118070</v>
      </c>
      <c r="AI17" s="24">
        <v>109452</v>
      </c>
      <c r="AJ17" s="27">
        <v>14702</v>
      </c>
      <c r="AK17" s="28">
        <v>20813</v>
      </c>
      <c r="AL17" s="28">
        <f t="shared" si="7"/>
        <v>36478</v>
      </c>
      <c r="AM17" s="28">
        <f t="shared" si="7"/>
        <v>37467</v>
      </c>
      <c r="AN17" s="29">
        <v>17643</v>
      </c>
      <c r="AO17" s="29">
        <v>13642</v>
      </c>
      <c r="AP17" s="30">
        <v>4133</v>
      </c>
      <c r="AQ17" s="30">
        <v>3012</v>
      </c>
      <c r="AR17" s="30"/>
      <c r="AS17" s="30"/>
      <c r="AT17" s="30">
        <f t="shared" si="8"/>
        <v>21776</v>
      </c>
      <c r="AU17" s="30">
        <f t="shared" si="8"/>
        <v>16654</v>
      </c>
      <c r="AV17" s="28" t="e">
        <f>#REF!+AR17</f>
        <v>#REF!</v>
      </c>
      <c r="AW17" s="28" t="e">
        <f>#REF!+AS17</f>
        <v>#REF!</v>
      </c>
      <c r="AX17" s="31">
        <f t="shared" si="9"/>
        <v>1176.4322647362978</v>
      </c>
      <c r="AY17" s="21"/>
      <c r="AZ17" s="21"/>
    </row>
    <row r="18" spans="1:52" s="32" customFormat="1" ht="103.8" customHeight="1" x14ac:dyDescent="0.4">
      <c r="A18" s="21"/>
      <c r="B18" s="21"/>
      <c r="C18" s="33">
        <v>12</v>
      </c>
      <c r="D18" s="34" t="s">
        <v>36</v>
      </c>
      <c r="E18" s="35">
        <v>243</v>
      </c>
      <c r="F18" s="36">
        <v>60</v>
      </c>
      <c r="G18" s="37">
        <f t="shared" si="0"/>
        <v>14580</v>
      </c>
      <c r="H18" s="38">
        <f t="shared" si="1"/>
        <v>10935</v>
      </c>
      <c r="I18" s="52">
        <v>11974</v>
      </c>
      <c r="J18" s="53">
        <v>10671</v>
      </c>
      <c r="K18" s="30">
        <v>0</v>
      </c>
      <c r="L18" s="30">
        <v>0</v>
      </c>
      <c r="M18" s="40">
        <v>12917.5</v>
      </c>
      <c r="N18" s="39">
        <v>9679.85</v>
      </c>
      <c r="O18" s="24">
        <v>25966</v>
      </c>
      <c r="P18" s="24">
        <v>19222</v>
      </c>
      <c r="Q18" s="30">
        <v>15274</v>
      </c>
      <c r="R18" s="30">
        <v>13604</v>
      </c>
      <c r="S18" s="30">
        <f t="shared" si="2"/>
        <v>48156</v>
      </c>
      <c r="T18" s="30">
        <f t="shared" si="2"/>
        <v>33516</v>
      </c>
      <c r="U18" s="30">
        <v>3129</v>
      </c>
      <c r="V18" s="30">
        <v>1404</v>
      </c>
      <c r="W18" s="30">
        <v>29753</v>
      </c>
      <c r="X18" s="30">
        <v>18508</v>
      </c>
      <c r="Y18" s="30">
        <f t="shared" si="3"/>
        <v>32882</v>
      </c>
      <c r="Z18" s="30">
        <f t="shared" si="3"/>
        <v>19912</v>
      </c>
      <c r="AA18" s="30">
        <f t="shared" si="4"/>
        <v>11974</v>
      </c>
      <c r="AB18" s="30">
        <f t="shared" si="4"/>
        <v>10671</v>
      </c>
      <c r="AC18" s="25">
        <f t="shared" si="5"/>
        <v>309.93141289437585</v>
      </c>
      <c r="AD18" s="41">
        <v>20</v>
      </c>
      <c r="AE18" s="42">
        <f t="shared" si="6"/>
        <v>4860</v>
      </c>
      <c r="AF18" s="43">
        <v>3098.9299999999994</v>
      </c>
      <c r="AG18" s="44">
        <v>3391.2299999999996</v>
      </c>
      <c r="AH18" s="24">
        <v>18098</v>
      </c>
      <c r="AI18" s="24">
        <v>19177</v>
      </c>
      <c r="AJ18" s="27">
        <v>3185</v>
      </c>
      <c r="AK18" s="28">
        <v>1528</v>
      </c>
      <c r="AL18" s="28">
        <f t="shared" si="7"/>
        <v>7596</v>
      </c>
      <c r="AM18" s="28">
        <f t="shared" si="7"/>
        <v>3868</v>
      </c>
      <c r="AN18" s="29">
        <v>1282</v>
      </c>
      <c r="AO18" s="29">
        <v>936</v>
      </c>
      <c r="AP18" s="30">
        <v>3129</v>
      </c>
      <c r="AQ18" s="30">
        <v>1404</v>
      </c>
      <c r="AR18" s="30"/>
      <c r="AS18" s="30"/>
      <c r="AT18" s="30">
        <f t="shared" si="8"/>
        <v>4411</v>
      </c>
      <c r="AU18" s="30">
        <f t="shared" si="8"/>
        <v>2340</v>
      </c>
      <c r="AV18" s="28" t="e">
        <f>#REF!+AR18</f>
        <v>#REF!</v>
      </c>
      <c r="AW18" s="28" t="e">
        <f>#REF!+AS18</f>
        <v>#REF!</v>
      </c>
      <c r="AX18" s="31">
        <f t="shared" si="9"/>
        <v>766.97530864197529</v>
      </c>
      <c r="AY18" s="21"/>
      <c r="AZ18" s="21"/>
    </row>
    <row r="19" spans="1:52" s="32" customFormat="1" ht="103.8" customHeight="1" x14ac:dyDescent="0.4">
      <c r="A19" s="21"/>
      <c r="B19" s="21"/>
      <c r="C19" s="33">
        <v>13</v>
      </c>
      <c r="D19" s="34" t="s">
        <v>37</v>
      </c>
      <c r="E19" s="48">
        <v>80</v>
      </c>
      <c r="F19" s="36">
        <v>60</v>
      </c>
      <c r="G19" s="37">
        <f t="shared" si="0"/>
        <v>4800</v>
      </c>
      <c r="H19" s="38">
        <v>224</v>
      </c>
      <c r="I19" s="54">
        <v>96</v>
      </c>
      <c r="J19" s="55">
        <v>481</v>
      </c>
      <c r="K19" s="56">
        <v>202</v>
      </c>
      <c r="L19" s="56">
        <v>20</v>
      </c>
      <c r="M19" s="40">
        <v>1448</v>
      </c>
      <c r="N19" s="39">
        <v>585</v>
      </c>
      <c r="O19" s="24">
        <v>1583</v>
      </c>
      <c r="P19" s="24">
        <v>629</v>
      </c>
      <c r="Q19" s="30">
        <v>44</v>
      </c>
      <c r="R19" s="30">
        <v>210</v>
      </c>
      <c r="S19" s="30">
        <f t="shared" si="2"/>
        <v>175</v>
      </c>
      <c r="T19" s="30">
        <f t="shared" si="2"/>
        <v>319</v>
      </c>
      <c r="U19" s="56">
        <v>1</v>
      </c>
      <c r="V19" s="56">
        <v>1</v>
      </c>
      <c r="W19" s="56">
        <v>130</v>
      </c>
      <c r="X19" s="56">
        <v>108</v>
      </c>
      <c r="Y19" s="56">
        <f t="shared" si="3"/>
        <v>131</v>
      </c>
      <c r="Z19" s="56">
        <f t="shared" si="3"/>
        <v>109</v>
      </c>
      <c r="AA19" s="30">
        <f t="shared" si="4"/>
        <v>298</v>
      </c>
      <c r="AB19" s="30">
        <f t="shared" si="4"/>
        <v>501</v>
      </c>
      <c r="AC19" s="25">
        <f t="shared" si="5"/>
        <v>46.083333333333329</v>
      </c>
      <c r="AD19" s="41">
        <v>20</v>
      </c>
      <c r="AE19" s="42">
        <f t="shared" si="6"/>
        <v>1600</v>
      </c>
      <c r="AF19" s="43">
        <v>2910</v>
      </c>
      <c r="AG19" s="44">
        <v>1272</v>
      </c>
      <c r="AH19" s="24">
        <v>3391</v>
      </c>
      <c r="AI19" s="24">
        <v>1474</v>
      </c>
      <c r="AJ19" s="27">
        <v>244</v>
      </c>
      <c r="AK19" s="28">
        <v>102</v>
      </c>
      <c r="AL19" s="28">
        <f t="shared" si="7"/>
        <v>372</v>
      </c>
      <c r="AM19" s="28">
        <f t="shared" si="7"/>
        <v>217</v>
      </c>
      <c r="AN19" s="29">
        <v>39</v>
      </c>
      <c r="AO19" s="29">
        <v>44</v>
      </c>
      <c r="AP19" s="30">
        <v>89</v>
      </c>
      <c r="AQ19" s="30">
        <v>71</v>
      </c>
      <c r="AR19" s="30"/>
      <c r="AS19" s="30"/>
      <c r="AT19" s="30">
        <f t="shared" si="8"/>
        <v>128</v>
      </c>
      <c r="AU19" s="30">
        <f t="shared" si="8"/>
        <v>115</v>
      </c>
      <c r="AV19" s="28" t="e">
        <f>#REF!+AR19</f>
        <v>#REF!</v>
      </c>
      <c r="AW19" s="28" t="e">
        <f>#REF!+AS19</f>
        <v>#REF!</v>
      </c>
      <c r="AX19" s="31">
        <f t="shared" si="9"/>
        <v>304.0625</v>
      </c>
      <c r="AY19" s="21"/>
      <c r="AZ19" s="21"/>
    </row>
    <row r="20" spans="1:52" s="32" customFormat="1" ht="103.8" customHeight="1" x14ac:dyDescent="0.7">
      <c r="A20" s="21"/>
      <c r="B20" s="21"/>
      <c r="C20" s="33">
        <v>14</v>
      </c>
      <c r="D20" s="34" t="s">
        <v>38</v>
      </c>
      <c r="E20" s="35">
        <v>18</v>
      </c>
      <c r="F20" s="36">
        <v>60</v>
      </c>
      <c r="G20" s="37">
        <f t="shared" si="0"/>
        <v>1080</v>
      </c>
      <c r="H20" s="38">
        <f>G20*3/4</f>
        <v>810</v>
      </c>
      <c r="I20" s="45">
        <v>5</v>
      </c>
      <c r="J20" s="46">
        <v>8</v>
      </c>
      <c r="K20" s="47">
        <v>4</v>
      </c>
      <c r="L20" s="47">
        <v>1</v>
      </c>
      <c r="M20" s="40">
        <v>68</v>
      </c>
      <c r="N20" s="39">
        <v>30</v>
      </c>
      <c r="O20" s="24">
        <v>396</v>
      </c>
      <c r="P20" s="24">
        <v>210</v>
      </c>
      <c r="Q20" s="30">
        <v>180</v>
      </c>
      <c r="R20" s="30">
        <v>126</v>
      </c>
      <c r="S20" s="30">
        <f t="shared" si="2"/>
        <v>359</v>
      </c>
      <c r="T20" s="30">
        <f t="shared" si="2"/>
        <v>170</v>
      </c>
      <c r="U20" s="47">
        <v>131</v>
      </c>
      <c r="V20" s="47">
        <v>25</v>
      </c>
      <c r="W20" s="47">
        <v>48</v>
      </c>
      <c r="X20" s="47">
        <v>19</v>
      </c>
      <c r="Y20" s="47">
        <f t="shared" si="3"/>
        <v>179</v>
      </c>
      <c r="Z20" s="47">
        <f t="shared" si="3"/>
        <v>44</v>
      </c>
      <c r="AA20" s="30">
        <f t="shared" si="4"/>
        <v>9</v>
      </c>
      <c r="AB20" s="30">
        <f t="shared" si="4"/>
        <v>9</v>
      </c>
      <c r="AC20" s="25">
        <f t="shared" si="5"/>
        <v>56.111111111111114</v>
      </c>
      <c r="AD20" s="41">
        <v>20</v>
      </c>
      <c r="AE20" s="42">
        <f t="shared" si="6"/>
        <v>360</v>
      </c>
      <c r="AF20" s="43">
        <v>30</v>
      </c>
      <c r="AG20" s="44">
        <v>15</v>
      </c>
      <c r="AH20" s="24">
        <v>274</v>
      </c>
      <c r="AI20" s="24">
        <v>132</v>
      </c>
      <c r="AJ20" s="27">
        <v>101</v>
      </c>
      <c r="AK20" s="28">
        <v>59</v>
      </c>
      <c r="AL20" s="28">
        <f t="shared" si="7"/>
        <v>158</v>
      </c>
      <c r="AM20" s="28">
        <f t="shared" si="7"/>
        <v>83</v>
      </c>
      <c r="AN20" s="29">
        <v>38</v>
      </c>
      <c r="AO20" s="29">
        <v>17</v>
      </c>
      <c r="AP20" s="30">
        <v>19</v>
      </c>
      <c r="AQ20" s="30">
        <v>7</v>
      </c>
      <c r="AR20" s="30"/>
      <c r="AS20" s="30"/>
      <c r="AT20" s="30">
        <f t="shared" si="8"/>
        <v>57</v>
      </c>
      <c r="AU20" s="30">
        <f t="shared" si="8"/>
        <v>24</v>
      </c>
      <c r="AV20" s="28" t="e">
        <f>#REF!+AR20</f>
        <v>#REF!</v>
      </c>
      <c r="AW20" s="28" t="e">
        <f>#REF!+AS20</f>
        <v>#REF!</v>
      </c>
      <c r="AX20" s="31">
        <f t="shared" si="9"/>
        <v>112.77777777777777</v>
      </c>
      <c r="AY20" s="21"/>
      <c r="AZ20" s="21"/>
    </row>
    <row r="21" spans="1:52" s="32" customFormat="1" ht="103.8" customHeight="1" x14ac:dyDescent="0.7">
      <c r="A21" s="21"/>
      <c r="B21" s="21"/>
      <c r="C21" s="33">
        <v>15</v>
      </c>
      <c r="D21" s="34" t="s">
        <v>39</v>
      </c>
      <c r="E21" s="48">
        <v>574</v>
      </c>
      <c r="F21" s="36">
        <v>60</v>
      </c>
      <c r="G21" s="37">
        <f t="shared" si="0"/>
        <v>34440</v>
      </c>
      <c r="H21" s="38">
        <f>G21*3/4</f>
        <v>25830</v>
      </c>
      <c r="I21" s="45">
        <v>303</v>
      </c>
      <c r="J21" s="46">
        <v>291</v>
      </c>
      <c r="K21" s="47">
        <v>1406</v>
      </c>
      <c r="L21" s="47">
        <v>1166</v>
      </c>
      <c r="M21" s="40">
        <v>8945</v>
      </c>
      <c r="N21" s="39">
        <v>2433</v>
      </c>
      <c r="O21" s="24">
        <v>13448</v>
      </c>
      <c r="P21" s="24">
        <v>3397</v>
      </c>
      <c r="Q21" s="30">
        <v>49052</v>
      </c>
      <c r="R21" s="30">
        <v>0</v>
      </c>
      <c r="S21" s="30">
        <f t="shared" si="2"/>
        <v>49559</v>
      </c>
      <c r="T21" s="30">
        <f t="shared" si="2"/>
        <v>66</v>
      </c>
      <c r="U21" s="47">
        <v>207</v>
      </c>
      <c r="V21" s="47">
        <v>0</v>
      </c>
      <c r="W21" s="47">
        <v>300</v>
      </c>
      <c r="X21" s="47">
        <v>66</v>
      </c>
      <c r="Y21" s="47">
        <f t="shared" si="3"/>
        <v>507</v>
      </c>
      <c r="Z21" s="47">
        <f t="shared" si="3"/>
        <v>66</v>
      </c>
      <c r="AA21" s="30">
        <f t="shared" si="4"/>
        <v>1709</v>
      </c>
      <c r="AB21" s="30">
        <f t="shared" si="4"/>
        <v>1457</v>
      </c>
      <c r="AC21" s="25">
        <f t="shared" si="5"/>
        <v>48.911149825783973</v>
      </c>
      <c r="AD21" s="41">
        <v>20</v>
      </c>
      <c r="AE21" s="42">
        <f t="shared" si="6"/>
        <v>11480</v>
      </c>
      <c r="AF21" s="43">
        <v>1714</v>
      </c>
      <c r="AG21" s="44">
        <v>504</v>
      </c>
      <c r="AH21" s="24">
        <v>2492</v>
      </c>
      <c r="AI21" s="24">
        <v>685</v>
      </c>
      <c r="AJ21" s="27">
        <v>2958</v>
      </c>
      <c r="AK21" s="28">
        <v>0</v>
      </c>
      <c r="AL21" s="28">
        <f t="shared" si="7"/>
        <v>4613</v>
      </c>
      <c r="AM21" s="28">
        <f t="shared" si="7"/>
        <v>67</v>
      </c>
      <c r="AN21" s="29">
        <v>1055</v>
      </c>
      <c r="AO21" s="29">
        <v>0</v>
      </c>
      <c r="AP21" s="30">
        <v>600</v>
      </c>
      <c r="AQ21" s="30">
        <v>67</v>
      </c>
      <c r="AR21" s="30"/>
      <c r="AS21" s="30"/>
      <c r="AT21" s="30">
        <f t="shared" si="8"/>
        <v>1655</v>
      </c>
      <c r="AU21" s="30">
        <f t="shared" si="8"/>
        <v>67</v>
      </c>
      <c r="AV21" s="28" t="e">
        <f>#REF!+AR21</f>
        <v>#REF!</v>
      </c>
      <c r="AW21" s="28" t="e">
        <f>#REF!+AS21</f>
        <v>#REF!</v>
      </c>
      <c r="AX21" s="31">
        <f t="shared" si="9"/>
        <v>27.674216027874564</v>
      </c>
      <c r="AY21" s="21"/>
      <c r="AZ21" s="21"/>
    </row>
    <row r="22" spans="1:52" s="32" customFormat="1" ht="103.8" customHeight="1" x14ac:dyDescent="0.7">
      <c r="A22" s="21"/>
      <c r="B22" s="21"/>
      <c r="C22" s="33">
        <v>16</v>
      </c>
      <c r="D22" s="34" t="s">
        <v>40</v>
      </c>
      <c r="E22" s="48">
        <v>282</v>
      </c>
      <c r="F22" s="36">
        <v>60</v>
      </c>
      <c r="G22" s="37">
        <f t="shared" si="0"/>
        <v>16920</v>
      </c>
      <c r="H22" s="38">
        <f>G22*3/4</f>
        <v>12690</v>
      </c>
      <c r="I22" s="45">
        <v>142</v>
      </c>
      <c r="J22" s="46">
        <v>114</v>
      </c>
      <c r="K22" s="47">
        <v>19</v>
      </c>
      <c r="L22" s="47">
        <v>2</v>
      </c>
      <c r="M22" s="40">
        <v>100</v>
      </c>
      <c r="N22" s="39">
        <v>117</v>
      </c>
      <c r="O22" s="24">
        <v>219</v>
      </c>
      <c r="P22" s="24">
        <v>129</v>
      </c>
      <c r="Q22" s="30">
        <v>100</v>
      </c>
      <c r="R22" s="30">
        <v>117</v>
      </c>
      <c r="S22" s="30">
        <f t="shared" si="2"/>
        <v>219</v>
      </c>
      <c r="T22" s="30">
        <f t="shared" si="2"/>
        <v>236</v>
      </c>
      <c r="U22" s="47">
        <v>100</v>
      </c>
      <c r="V22" s="47">
        <v>117</v>
      </c>
      <c r="W22" s="47">
        <v>19</v>
      </c>
      <c r="X22" s="47">
        <v>2</v>
      </c>
      <c r="Y22" s="47">
        <f t="shared" si="3"/>
        <v>119</v>
      </c>
      <c r="Z22" s="47">
        <f t="shared" si="3"/>
        <v>119</v>
      </c>
      <c r="AA22" s="30">
        <f t="shared" si="4"/>
        <v>161</v>
      </c>
      <c r="AB22" s="30">
        <f t="shared" si="4"/>
        <v>116</v>
      </c>
      <c r="AC22" s="25">
        <f t="shared" si="5"/>
        <v>2.0567375886524819</v>
      </c>
      <c r="AD22" s="41">
        <v>20</v>
      </c>
      <c r="AE22" s="42">
        <f t="shared" si="6"/>
        <v>5640</v>
      </c>
      <c r="AF22" s="43">
        <v>132</v>
      </c>
      <c r="AG22" s="44">
        <v>52</v>
      </c>
      <c r="AH22" s="24">
        <v>454</v>
      </c>
      <c r="AI22" s="24">
        <v>106</v>
      </c>
      <c r="AJ22" s="27">
        <v>132</v>
      </c>
      <c r="AK22" s="28">
        <v>52</v>
      </c>
      <c r="AL22" s="28">
        <f t="shared" si="7"/>
        <v>455</v>
      </c>
      <c r="AM22" s="28">
        <f t="shared" si="7"/>
        <v>106</v>
      </c>
      <c r="AN22" s="29">
        <v>132</v>
      </c>
      <c r="AO22" s="29">
        <v>52</v>
      </c>
      <c r="AP22" s="30">
        <v>191</v>
      </c>
      <c r="AQ22" s="30">
        <v>2</v>
      </c>
      <c r="AR22" s="30"/>
      <c r="AS22" s="30"/>
      <c r="AT22" s="30">
        <f t="shared" si="8"/>
        <v>323</v>
      </c>
      <c r="AU22" s="30">
        <f t="shared" si="8"/>
        <v>54</v>
      </c>
      <c r="AV22" s="28" t="e">
        <f>#REF!+AR22</f>
        <v>#REF!</v>
      </c>
      <c r="AW22" s="28" t="e">
        <f>#REF!+AS22</f>
        <v>#REF!</v>
      </c>
      <c r="AX22" s="31">
        <f t="shared" si="9"/>
        <v>9.9290780141843982</v>
      </c>
      <c r="AY22" s="21"/>
      <c r="AZ22" s="21"/>
    </row>
    <row r="23" spans="1:52" s="32" customFormat="1" ht="103.8" customHeight="1" x14ac:dyDescent="0.7">
      <c r="A23" s="21"/>
      <c r="B23" s="21"/>
      <c r="C23" s="33">
        <v>17</v>
      </c>
      <c r="D23" s="34" t="s">
        <v>41</v>
      </c>
      <c r="E23" s="35">
        <v>95</v>
      </c>
      <c r="F23" s="36">
        <v>60</v>
      </c>
      <c r="G23" s="37">
        <f t="shared" si="0"/>
        <v>5700</v>
      </c>
      <c r="H23" s="38">
        <f>G23*3/4</f>
        <v>4275</v>
      </c>
      <c r="I23" s="57">
        <v>18</v>
      </c>
      <c r="J23" s="58">
        <v>14</v>
      </c>
      <c r="K23" s="59">
        <v>15</v>
      </c>
      <c r="L23" s="59">
        <v>3</v>
      </c>
      <c r="M23" s="40">
        <v>0</v>
      </c>
      <c r="N23" s="39">
        <v>0</v>
      </c>
      <c r="O23" s="24">
        <v>1668</v>
      </c>
      <c r="P23" s="24">
        <v>2001</v>
      </c>
      <c r="Q23" s="30">
        <v>12</v>
      </c>
      <c r="R23" s="30">
        <v>2</v>
      </c>
      <c r="S23" s="30">
        <f t="shared" si="2"/>
        <v>28</v>
      </c>
      <c r="T23" s="30">
        <f t="shared" si="2"/>
        <v>9</v>
      </c>
      <c r="U23" s="59">
        <v>0</v>
      </c>
      <c r="V23" s="59">
        <v>0</v>
      </c>
      <c r="W23" s="59">
        <v>16</v>
      </c>
      <c r="X23" s="59">
        <v>7</v>
      </c>
      <c r="Y23" s="59">
        <f t="shared" si="3"/>
        <v>16</v>
      </c>
      <c r="Z23" s="59">
        <f t="shared" si="3"/>
        <v>7</v>
      </c>
      <c r="AA23" s="30">
        <f t="shared" si="4"/>
        <v>33</v>
      </c>
      <c r="AB23" s="30">
        <f t="shared" si="4"/>
        <v>17</v>
      </c>
      <c r="AC23" s="25">
        <f t="shared" si="5"/>
        <v>64.368421052631575</v>
      </c>
      <c r="AD23" s="41">
        <v>20</v>
      </c>
      <c r="AE23" s="42">
        <f t="shared" si="6"/>
        <v>1900</v>
      </c>
      <c r="AF23" s="43">
        <v>0</v>
      </c>
      <c r="AG23" s="44">
        <v>0</v>
      </c>
      <c r="AH23" s="24">
        <v>991</v>
      </c>
      <c r="AI23" s="24">
        <v>1110</v>
      </c>
      <c r="AJ23" s="27">
        <v>24</v>
      </c>
      <c r="AK23" s="28">
        <v>7</v>
      </c>
      <c r="AL23" s="28">
        <f t="shared" si="7"/>
        <v>34</v>
      </c>
      <c r="AM23" s="28">
        <f t="shared" si="7"/>
        <v>10</v>
      </c>
      <c r="AN23" s="29">
        <v>0</v>
      </c>
      <c r="AO23" s="29">
        <v>0</v>
      </c>
      <c r="AP23" s="30">
        <v>10</v>
      </c>
      <c r="AQ23" s="30">
        <v>3</v>
      </c>
      <c r="AR23" s="30"/>
      <c r="AS23" s="30"/>
      <c r="AT23" s="30">
        <f t="shared" si="8"/>
        <v>10</v>
      </c>
      <c r="AU23" s="30">
        <f t="shared" si="8"/>
        <v>3</v>
      </c>
      <c r="AV23" s="28" t="e">
        <f>#REF!+AR23</f>
        <v>#REF!</v>
      </c>
      <c r="AW23" s="28" t="e">
        <f>#REF!+AS23</f>
        <v>#REF!</v>
      </c>
      <c r="AX23" s="31">
        <f t="shared" si="9"/>
        <v>110.57894736842104</v>
      </c>
      <c r="AY23" s="21"/>
      <c r="AZ23" s="21"/>
    </row>
    <row r="24" spans="1:52" s="32" customFormat="1" ht="103.8" customHeight="1" x14ac:dyDescent="0.7">
      <c r="A24" s="21"/>
      <c r="B24" s="21"/>
      <c r="C24" s="33">
        <v>18</v>
      </c>
      <c r="D24" s="34" t="s">
        <v>42</v>
      </c>
      <c r="E24" s="35">
        <v>100</v>
      </c>
      <c r="F24" s="36">
        <v>60</v>
      </c>
      <c r="G24" s="37">
        <f t="shared" si="0"/>
        <v>6000</v>
      </c>
      <c r="H24" s="38">
        <f>G24*3/4</f>
        <v>4500</v>
      </c>
      <c r="I24" s="45">
        <v>14</v>
      </c>
      <c r="J24" s="46">
        <v>9</v>
      </c>
      <c r="K24" s="47">
        <v>0</v>
      </c>
      <c r="L24" s="47">
        <v>0</v>
      </c>
      <c r="M24" s="40">
        <v>0</v>
      </c>
      <c r="N24" s="39">
        <v>0</v>
      </c>
      <c r="O24" s="24">
        <v>0</v>
      </c>
      <c r="P24" s="24">
        <v>0</v>
      </c>
      <c r="Q24" s="30">
        <v>0</v>
      </c>
      <c r="R24" s="30">
        <v>0</v>
      </c>
      <c r="S24" s="30">
        <f t="shared" si="2"/>
        <v>6</v>
      </c>
      <c r="T24" s="30">
        <f t="shared" si="2"/>
        <v>8</v>
      </c>
      <c r="U24" s="47">
        <v>6</v>
      </c>
      <c r="V24" s="47">
        <v>8</v>
      </c>
      <c r="W24" s="47">
        <v>0</v>
      </c>
      <c r="X24" s="47">
        <v>0</v>
      </c>
      <c r="Y24" s="47">
        <f t="shared" si="3"/>
        <v>6</v>
      </c>
      <c r="Z24" s="47">
        <f t="shared" si="3"/>
        <v>8</v>
      </c>
      <c r="AA24" s="30">
        <f t="shared" si="4"/>
        <v>14</v>
      </c>
      <c r="AB24" s="30">
        <f t="shared" si="4"/>
        <v>9</v>
      </c>
      <c r="AC24" s="25">
        <f t="shared" si="5"/>
        <v>0</v>
      </c>
      <c r="AD24" s="41">
        <v>20</v>
      </c>
      <c r="AE24" s="42">
        <f t="shared" si="6"/>
        <v>2000</v>
      </c>
      <c r="AF24" s="43">
        <v>0</v>
      </c>
      <c r="AG24" s="44">
        <v>0</v>
      </c>
      <c r="AH24" s="24">
        <v>0</v>
      </c>
      <c r="AI24" s="24">
        <v>0</v>
      </c>
      <c r="AJ24" s="27">
        <v>0</v>
      </c>
      <c r="AK24" s="28">
        <v>0</v>
      </c>
      <c r="AL24" s="28">
        <f t="shared" si="7"/>
        <v>4</v>
      </c>
      <c r="AM24" s="28">
        <f t="shared" si="7"/>
        <v>7</v>
      </c>
      <c r="AN24" s="29">
        <v>4</v>
      </c>
      <c r="AO24" s="29">
        <v>7</v>
      </c>
      <c r="AP24" s="30">
        <v>0</v>
      </c>
      <c r="AQ24" s="30">
        <v>0</v>
      </c>
      <c r="AR24" s="30"/>
      <c r="AS24" s="30"/>
      <c r="AT24" s="30">
        <f t="shared" si="8"/>
        <v>4</v>
      </c>
      <c r="AU24" s="30">
        <f t="shared" si="8"/>
        <v>7</v>
      </c>
      <c r="AV24" s="28" t="e">
        <f>#REF!+AR24</f>
        <v>#REF!</v>
      </c>
      <c r="AW24" s="28" t="e">
        <f>#REF!+AS24</f>
        <v>#REF!</v>
      </c>
      <c r="AX24" s="31">
        <f t="shared" si="9"/>
        <v>0</v>
      </c>
      <c r="AY24" s="21"/>
      <c r="AZ24" s="21"/>
    </row>
    <row r="25" spans="1:52" s="32" customFormat="1" ht="103.8" customHeight="1" x14ac:dyDescent="0.7">
      <c r="A25" s="21"/>
      <c r="B25" s="21"/>
      <c r="C25" s="33">
        <v>19</v>
      </c>
      <c r="D25" s="34" t="s">
        <v>43</v>
      </c>
      <c r="E25" s="35">
        <v>29</v>
      </c>
      <c r="F25" s="36">
        <v>60</v>
      </c>
      <c r="G25" s="37">
        <f t="shared" si="0"/>
        <v>1740</v>
      </c>
      <c r="H25" s="38">
        <v>130</v>
      </c>
      <c r="I25" s="45">
        <v>131</v>
      </c>
      <c r="J25" s="46">
        <v>1461</v>
      </c>
      <c r="K25" s="47">
        <v>970</v>
      </c>
      <c r="L25" s="47">
        <v>20</v>
      </c>
      <c r="M25" s="40">
        <v>26</v>
      </c>
      <c r="N25" s="39">
        <v>6</v>
      </c>
      <c r="O25" s="24">
        <v>1513</v>
      </c>
      <c r="P25" s="24">
        <v>982</v>
      </c>
      <c r="Q25" s="30"/>
      <c r="R25" s="30"/>
      <c r="S25" s="30"/>
      <c r="T25" s="30"/>
      <c r="U25" s="47"/>
      <c r="V25" s="47"/>
      <c r="W25" s="47"/>
      <c r="X25" s="47"/>
      <c r="Y25" s="47"/>
      <c r="Z25" s="47"/>
      <c r="AA25" s="30"/>
      <c r="AB25" s="30"/>
      <c r="AC25" s="25">
        <f t="shared" si="5"/>
        <v>143.39080459770116</v>
      </c>
      <c r="AD25" s="41">
        <v>20</v>
      </c>
      <c r="AE25" s="42">
        <f t="shared" si="6"/>
        <v>580</v>
      </c>
      <c r="AF25" s="43">
        <v>0</v>
      </c>
      <c r="AG25" s="44">
        <v>0</v>
      </c>
      <c r="AH25" s="24">
        <v>987</v>
      </c>
      <c r="AI25" s="24">
        <v>384</v>
      </c>
      <c r="AJ25" s="27">
        <v>105</v>
      </c>
      <c r="AK25" s="28">
        <v>42</v>
      </c>
      <c r="AL25" s="28">
        <f t="shared" si="7"/>
        <v>116</v>
      </c>
      <c r="AM25" s="28">
        <f t="shared" si="7"/>
        <v>62</v>
      </c>
      <c r="AN25" s="29">
        <v>6</v>
      </c>
      <c r="AO25" s="29">
        <v>0</v>
      </c>
      <c r="AP25" s="30">
        <v>5</v>
      </c>
      <c r="AQ25" s="30">
        <v>20</v>
      </c>
      <c r="AR25" s="30"/>
      <c r="AS25" s="30"/>
      <c r="AT25" s="30">
        <f t="shared" si="8"/>
        <v>11</v>
      </c>
      <c r="AU25" s="30">
        <f t="shared" si="8"/>
        <v>20</v>
      </c>
      <c r="AV25" s="28" t="e">
        <f>#REF!+AR25</f>
        <v>#REF!</v>
      </c>
      <c r="AW25" s="28" t="e">
        <f>#REF!+AS25</f>
        <v>#REF!</v>
      </c>
      <c r="AX25" s="31">
        <f t="shared" si="9"/>
        <v>236.37931034482759</v>
      </c>
      <c r="AY25" s="21"/>
      <c r="AZ25" s="21"/>
    </row>
    <row r="26" spans="1:52" s="32" customFormat="1" ht="103.8" customHeight="1" x14ac:dyDescent="0.7">
      <c r="A26" s="21"/>
      <c r="B26" s="21"/>
      <c r="C26" s="33">
        <v>20</v>
      </c>
      <c r="D26" s="34" t="s">
        <v>44</v>
      </c>
      <c r="E26" s="35">
        <v>155</v>
      </c>
      <c r="F26" s="36">
        <v>60</v>
      </c>
      <c r="G26" s="37">
        <f t="shared" si="0"/>
        <v>9300</v>
      </c>
      <c r="H26" s="38">
        <f t="shared" ref="H26:H33" si="10">G26*3/4</f>
        <v>6975</v>
      </c>
      <c r="I26" s="45">
        <v>31</v>
      </c>
      <c r="J26" s="46">
        <v>38</v>
      </c>
      <c r="K26" s="47">
        <v>2</v>
      </c>
      <c r="L26" s="47">
        <v>1</v>
      </c>
      <c r="M26" s="40">
        <v>28</v>
      </c>
      <c r="N26" s="39">
        <v>42</v>
      </c>
      <c r="O26" s="24">
        <v>167</v>
      </c>
      <c r="P26" s="24">
        <v>184</v>
      </c>
      <c r="Q26" s="30">
        <v>3939</v>
      </c>
      <c r="R26" s="30">
        <v>1311</v>
      </c>
      <c r="S26" s="30">
        <f t="shared" ref="S26:T35" si="11">Y26+Q26</f>
        <v>8016</v>
      </c>
      <c r="T26" s="30">
        <f t="shared" si="11"/>
        <v>2657</v>
      </c>
      <c r="U26" s="47">
        <v>3873</v>
      </c>
      <c r="V26" s="47">
        <v>1264</v>
      </c>
      <c r="W26" s="47">
        <v>204</v>
      </c>
      <c r="X26" s="47">
        <v>82</v>
      </c>
      <c r="Y26" s="47">
        <f t="shared" ref="Y26:Z35" si="12">W26+U26</f>
        <v>4077</v>
      </c>
      <c r="Z26" s="47">
        <f t="shared" si="12"/>
        <v>1346</v>
      </c>
      <c r="AA26" s="30">
        <f t="shared" ref="AA26:AB28" si="13">I26+K26</f>
        <v>33</v>
      </c>
      <c r="AB26" s="30">
        <f t="shared" si="13"/>
        <v>39</v>
      </c>
      <c r="AC26" s="25">
        <f t="shared" si="5"/>
        <v>3.774193548387097</v>
      </c>
      <c r="AD26" s="41">
        <v>20</v>
      </c>
      <c r="AE26" s="42">
        <f t="shared" si="6"/>
        <v>3100</v>
      </c>
      <c r="AF26" s="43">
        <v>219</v>
      </c>
      <c r="AG26" s="44">
        <v>141</v>
      </c>
      <c r="AH26" s="24">
        <v>0</v>
      </c>
      <c r="AI26" s="24">
        <v>0</v>
      </c>
      <c r="AJ26" s="27">
        <v>72</v>
      </c>
      <c r="AK26" s="28">
        <v>51</v>
      </c>
      <c r="AL26" s="28">
        <f t="shared" si="7"/>
        <v>131</v>
      </c>
      <c r="AM26" s="28">
        <f t="shared" si="7"/>
        <v>82</v>
      </c>
      <c r="AN26" s="29">
        <v>55</v>
      </c>
      <c r="AO26" s="29">
        <v>30</v>
      </c>
      <c r="AP26" s="30">
        <v>4</v>
      </c>
      <c r="AQ26" s="30">
        <v>1</v>
      </c>
      <c r="AR26" s="30"/>
      <c r="AS26" s="30"/>
      <c r="AT26" s="30">
        <f t="shared" si="8"/>
        <v>59</v>
      </c>
      <c r="AU26" s="30">
        <f t="shared" si="8"/>
        <v>31</v>
      </c>
      <c r="AV26" s="28" t="e">
        <f>#REF!+AR26</f>
        <v>#REF!</v>
      </c>
      <c r="AW26" s="28" t="e">
        <f>#REF!+AS26</f>
        <v>#REF!</v>
      </c>
      <c r="AX26" s="31">
        <f t="shared" si="9"/>
        <v>0</v>
      </c>
      <c r="AY26" s="21"/>
      <c r="AZ26" s="21"/>
    </row>
    <row r="27" spans="1:52" s="32" customFormat="1" ht="103.8" customHeight="1" x14ac:dyDescent="0.7">
      <c r="A27" s="21"/>
      <c r="B27" s="21"/>
      <c r="C27" s="33">
        <v>21</v>
      </c>
      <c r="D27" s="34" t="s">
        <v>45</v>
      </c>
      <c r="E27" s="35">
        <v>355</v>
      </c>
      <c r="F27" s="36">
        <v>60</v>
      </c>
      <c r="G27" s="37">
        <f t="shared" si="0"/>
        <v>21300</v>
      </c>
      <c r="H27" s="38">
        <f t="shared" si="10"/>
        <v>15975</v>
      </c>
      <c r="I27" s="60">
        <v>49</v>
      </c>
      <c r="J27" s="61">
        <v>36</v>
      </c>
      <c r="K27" s="62">
        <v>0</v>
      </c>
      <c r="L27" s="62">
        <v>0</v>
      </c>
      <c r="M27" s="40">
        <v>160</v>
      </c>
      <c r="N27" s="39">
        <v>29</v>
      </c>
      <c r="O27" s="24">
        <v>377</v>
      </c>
      <c r="P27" s="24">
        <v>98</v>
      </c>
      <c r="Q27" s="30">
        <v>125.45454545454413</v>
      </c>
      <c r="R27" s="30">
        <v>46.545454545455868</v>
      </c>
      <c r="S27" s="30">
        <f t="shared" si="11"/>
        <v>196.45454545454413</v>
      </c>
      <c r="T27" s="30">
        <f t="shared" si="11"/>
        <v>67.545454545455868</v>
      </c>
      <c r="U27" s="62">
        <v>45</v>
      </c>
      <c r="V27" s="62">
        <v>21</v>
      </c>
      <c r="W27" s="62">
        <v>26</v>
      </c>
      <c r="X27" s="62">
        <v>0</v>
      </c>
      <c r="Y27" s="62">
        <f t="shared" si="12"/>
        <v>71</v>
      </c>
      <c r="Z27" s="62">
        <f t="shared" si="12"/>
        <v>21</v>
      </c>
      <c r="AA27" s="30">
        <f t="shared" si="13"/>
        <v>49</v>
      </c>
      <c r="AB27" s="30">
        <f t="shared" si="13"/>
        <v>36</v>
      </c>
      <c r="AC27" s="25">
        <f t="shared" si="5"/>
        <v>2.2300469483568075</v>
      </c>
      <c r="AD27" s="41">
        <v>20</v>
      </c>
      <c r="AE27" s="42">
        <f t="shared" si="6"/>
        <v>7100</v>
      </c>
      <c r="AF27" s="43">
        <v>27</v>
      </c>
      <c r="AG27" s="44">
        <v>4</v>
      </c>
      <c r="AH27" s="24">
        <v>74</v>
      </c>
      <c r="AI27" s="24">
        <v>10</v>
      </c>
      <c r="AJ27" s="27">
        <v>4</v>
      </c>
      <c r="AK27" s="28">
        <v>1</v>
      </c>
      <c r="AL27" s="28">
        <f t="shared" si="7"/>
        <v>42</v>
      </c>
      <c r="AM27" s="28">
        <f t="shared" si="7"/>
        <v>6</v>
      </c>
      <c r="AN27" s="29">
        <v>22</v>
      </c>
      <c r="AO27" s="29">
        <v>5</v>
      </c>
      <c r="AP27" s="30">
        <v>16</v>
      </c>
      <c r="AQ27" s="30">
        <v>0</v>
      </c>
      <c r="AR27" s="30"/>
      <c r="AS27" s="30"/>
      <c r="AT27" s="30">
        <f t="shared" si="8"/>
        <v>38</v>
      </c>
      <c r="AU27" s="30">
        <f t="shared" si="8"/>
        <v>5</v>
      </c>
      <c r="AV27" s="28" t="e">
        <f>#REF!+AR27</f>
        <v>#REF!</v>
      </c>
      <c r="AW27" s="28" t="e">
        <f>#REF!+AS27</f>
        <v>#REF!</v>
      </c>
      <c r="AX27" s="31">
        <f t="shared" si="9"/>
        <v>1.1830985915492958</v>
      </c>
      <c r="AY27" s="21"/>
      <c r="AZ27" s="21"/>
    </row>
    <row r="28" spans="1:52" s="32" customFormat="1" ht="103.8" customHeight="1" x14ac:dyDescent="0.7">
      <c r="A28" s="21"/>
      <c r="B28" s="21"/>
      <c r="C28" s="33">
        <v>22</v>
      </c>
      <c r="D28" s="34" t="s">
        <v>46</v>
      </c>
      <c r="E28" s="35">
        <v>52</v>
      </c>
      <c r="F28" s="36">
        <v>60</v>
      </c>
      <c r="G28" s="37">
        <f t="shared" si="0"/>
        <v>3120</v>
      </c>
      <c r="H28" s="38">
        <f t="shared" si="10"/>
        <v>2340</v>
      </c>
      <c r="I28" s="45">
        <v>21</v>
      </c>
      <c r="J28" s="46">
        <v>15</v>
      </c>
      <c r="K28" s="47">
        <v>0</v>
      </c>
      <c r="L28" s="47">
        <v>0</v>
      </c>
      <c r="M28" s="40">
        <v>0</v>
      </c>
      <c r="N28" s="39">
        <v>0</v>
      </c>
      <c r="O28" s="24">
        <v>0</v>
      </c>
      <c r="P28" s="24">
        <v>0</v>
      </c>
      <c r="Q28" s="30">
        <v>0</v>
      </c>
      <c r="R28" s="30">
        <v>0</v>
      </c>
      <c r="S28" s="30">
        <f t="shared" si="11"/>
        <v>0</v>
      </c>
      <c r="T28" s="30">
        <f t="shared" si="11"/>
        <v>0</v>
      </c>
      <c r="U28" s="47">
        <v>0</v>
      </c>
      <c r="V28" s="47">
        <v>0</v>
      </c>
      <c r="W28" s="47">
        <v>0</v>
      </c>
      <c r="X28" s="47">
        <v>0</v>
      </c>
      <c r="Y28" s="47">
        <f t="shared" si="12"/>
        <v>0</v>
      </c>
      <c r="Z28" s="47">
        <f t="shared" si="12"/>
        <v>0</v>
      </c>
      <c r="AA28" s="30">
        <f t="shared" si="13"/>
        <v>21</v>
      </c>
      <c r="AB28" s="30">
        <f t="shared" si="13"/>
        <v>15</v>
      </c>
      <c r="AC28" s="25">
        <f t="shared" si="5"/>
        <v>0</v>
      </c>
      <c r="AD28" s="41">
        <v>20</v>
      </c>
      <c r="AE28" s="42">
        <f t="shared" si="6"/>
        <v>1040</v>
      </c>
      <c r="AF28" s="43">
        <v>0</v>
      </c>
      <c r="AG28" s="44">
        <v>0</v>
      </c>
      <c r="AH28" s="24">
        <v>0</v>
      </c>
      <c r="AI28" s="24">
        <v>0</v>
      </c>
      <c r="AJ28" s="27">
        <v>0</v>
      </c>
      <c r="AK28" s="28">
        <v>0</v>
      </c>
      <c r="AL28" s="28">
        <f t="shared" si="7"/>
        <v>0</v>
      </c>
      <c r="AM28" s="28">
        <f t="shared" si="7"/>
        <v>0</v>
      </c>
      <c r="AN28" s="29">
        <v>0</v>
      </c>
      <c r="AO28" s="29">
        <v>0</v>
      </c>
      <c r="AP28" s="30">
        <v>0</v>
      </c>
      <c r="AQ28" s="30">
        <v>0</v>
      </c>
      <c r="AR28" s="30"/>
      <c r="AS28" s="30"/>
      <c r="AT28" s="30">
        <f t="shared" si="8"/>
        <v>0</v>
      </c>
      <c r="AU28" s="30">
        <f t="shared" si="8"/>
        <v>0</v>
      </c>
      <c r="AV28" s="28" t="e">
        <f>#REF!+AR28</f>
        <v>#REF!</v>
      </c>
      <c r="AW28" s="28" t="e">
        <f>#REF!+AS28</f>
        <v>#REF!</v>
      </c>
      <c r="AX28" s="31">
        <f t="shared" si="9"/>
        <v>0</v>
      </c>
      <c r="AY28" s="21"/>
      <c r="AZ28" s="21"/>
    </row>
    <row r="29" spans="1:52" s="32" customFormat="1" ht="103.8" customHeight="1" x14ac:dyDescent="0.7">
      <c r="A29" s="21"/>
      <c r="B29" s="21"/>
      <c r="C29" s="33">
        <v>23</v>
      </c>
      <c r="D29" s="34" t="s">
        <v>47</v>
      </c>
      <c r="E29" s="35">
        <v>13</v>
      </c>
      <c r="F29" s="36">
        <v>60</v>
      </c>
      <c r="G29" s="37">
        <f t="shared" si="0"/>
        <v>780</v>
      </c>
      <c r="H29" s="38">
        <f t="shared" si="10"/>
        <v>585</v>
      </c>
      <c r="I29" s="45"/>
      <c r="J29" s="46"/>
      <c r="K29" s="47"/>
      <c r="L29" s="47"/>
      <c r="M29" s="40">
        <v>0</v>
      </c>
      <c r="N29" s="39">
        <v>0</v>
      </c>
      <c r="O29" s="24">
        <v>0</v>
      </c>
      <c r="P29" s="24">
        <v>0</v>
      </c>
      <c r="Q29" s="30">
        <v>0</v>
      </c>
      <c r="R29" s="30">
        <v>0</v>
      </c>
      <c r="S29" s="30">
        <f t="shared" si="11"/>
        <v>0</v>
      </c>
      <c r="T29" s="30">
        <f t="shared" si="11"/>
        <v>0</v>
      </c>
      <c r="U29" s="47">
        <v>0</v>
      </c>
      <c r="V29" s="47">
        <v>0</v>
      </c>
      <c r="W29" s="47">
        <v>0</v>
      </c>
      <c r="X29" s="47">
        <v>0</v>
      </c>
      <c r="Y29" s="47">
        <f t="shared" si="12"/>
        <v>0</v>
      </c>
      <c r="Z29" s="47">
        <f t="shared" si="12"/>
        <v>0</v>
      </c>
      <c r="AA29" s="30"/>
      <c r="AB29" s="30"/>
      <c r="AC29" s="25">
        <f t="shared" si="5"/>
        <v>0</v>
      </c>
      <c r="AD29" s="41">
        <v>20</v>
      </c>
      <c r="AE29" s="42">
        <f t="shared" si="6"/>
        <v>260</v>
      </c>
      <c r="AF29" s="43">
        <v>0</v>
      </c>
      <c r="AG29" s="44">
        <v>0</v>
      </c>
      <c r="AH29" s="24">
        <v>0</v>
      </c>
      <c r="AI29" s="24">
        <v>0</v>
      </c>
      <c r="AJ29" s="27">
        <v>0</v>
      </c>
      <c r="AK29" s="28">
        <v>0</v>
      </c>
      <c r="AL29" s="28">
        <f t="shared" si="7"/>
        <v>0</v>
      </c>
      <c r="AM29" s="28">
        <f t="shared" si="7"/>
        <v>0</v>
      </c>
      <c r="AN29" s="29">
        <v>0</v>
      </c>
      <c r="AO29" s="29">
        <v>0</v>
      </c>
      <c r="AP29" s="30">
        <v>0</v>
      </c>
      <c r="AQ29" s="30">
        <v>0</v>
      </c>
      <c r="AR29" s="30"/>
      <c r="AS29" s="30"/>
      <c r="AT29" s="30">
        <f t="shared" si="8"/>
        <v>0</v>
      </c>
      <c r="AU29" s="30">
        <f t="shared" si="8"/>
        <v>0</v>
      </c>
      <c r="AV29" s="28"/>
      <c r="AW29" s="28" t="e">
        <f>#REF!+AS29</f>
        <v>#REF!</v>
      </c>
      <c r="AX29" s="31">
        <f t="shared" si="9"/>
        <v>0</v>
      </c>
      <c r="AY29" s="21"/>
      <c r="AZ29" s="21"/>
    </row>
    <row r="30" spans="1:52" s="32" customFormat="1" ht="103.8" customHeight="1" x14ac:dyDescent="0.7">
      <c r="A30" s="21"/>
      <c r="B30" s="21"/>
      <c r="C30" s="33">
        <v>24</v>
      </c>
      <c r="D30" s="63" t="s">
        <v>48</v>
      </c>
      <c r="E30" s="64">
        <v>51</v>
      </c>
      <c r="F30" s="36">
        <v>60</v>
      </c>
      <c r="G30" s="37">
        <f t="shared" si="0"/>
        <v>3060</v>
      </c>
      <c r="H30" s="38">
        <f t="shared" si="10"/>
        <v>2295</v>
      </c>
      <c r="I30" s="45">
        <v>0</v>
      </c>
      <c r="J30" s="46">
        <v>0</v>
      </c>
      <c r="K30" s="47">
        <v>14</v>
      </c>
      <c r="L30" s="47">
        <v>0</v>
      </c>
      <c r="M30" s="40">
        <v>243</v>
      </c>
      <c r="N30" s="39">
        <v>59</v>
      </c>
      <c r="O30" s="24">
        <v>3025</v>
      </c>
      <c r="P30" s="24">
        <v>1008</v>
      </c>
      <c r="Q30" s="30">
        <v>551</v>
      </c>
      <c r="R30" s="30">
        <v>135</v>
      </c>
      <c r="S30" s="30">
        <f t="shared" si="11"/>
        <v>2075</v>
      </c>
      <c r="T30" s="30">
        <f t="shared" si="11"/>
        <v>512</v>
      </c>
      <c r="U30" s="47">
        <v>1118</v>
      </c>
      <c r="V30" s="47">
        <v>306</v>
      </c>
      <c r="W30" s="47">
        <v>406</v>
      </c>
      <c r="X30" s="47">
        <v>71</v>
      </c>
      <c r="Y30" s="47">
        <f t="shared" si="12"/>
        <v>1524</v>
      </c>
      <c r="Z30" s="47">
        <f t="shared" si="12"/>
        <v>377</v>
      </c>
      <c r="AA30" s="30">
        <f t="shared" ref="AA30:AB35" si="14">I30+K30</f>
        <v>14</v>
      </c>
      <c r="AB30" s="30">
        <f t="shared" si="14"/>
        <v>0</v>
      </c>
      <c r="AC30" s="25">
        <f t="shared" si="5"/>
        <v>131.79738562091504</v>
      </c>
      <c r="AD30" s="41">
        <v>20</v>
      </c>
      <c r="AE30" s="42">
        <f t="shared" si="6"/>
        <v>1020</v>
      </c>
      <c r="AF30" s="43">
        <v>292</v>
      </c>
      <c r="AG30" s="44">
        <v>75</v>
      </c>
      <c r="AH30" s="24">
        <v>1529</v>
      </c>
      <c r="AI30" s="24">
        <v>458</v>
      </c>
      <c r="AJ30" s="27">
        <v>348</v>
      </c>
      <c r="AK30" s="28">
        <v>98</v>
      </c>
      <c r="AL30" s="28">
        <f t="shared" ref="AL30:AM35" si="15">AT30+AJ30</f>
        <v>937</v>
      </c>
      <c r="AM30" s="28">
        <f t="shared" si="15"/>
        <v>190</v>
      </c>
      <c r="AN30" s="29">
        <v>384</v>
      </c>
      <c r="AO30" s="29">
        <v>73</v>
      </c>
      <c r="AP30" s="30">
        <v>205</v>
      </c>
      <c r="AQ30" s="30">
        <v>19</v>
      </c>
      <c r="AR30" s="30"/>
      <c r="AS30" s="30"/>
      <c r="AT30" s="30">
        <f t="shared" ref="AT30:AU35" si="16">AP30+AN30</f>
        <v>589</v>
      </c>
      <c r="AU30" s="30">
        <f t="shared" si="16"/>
        <v>92</v>
      </c>
      <c r="AV30" s="28" t="e">
        <f>#REF!+AR30</f>
        <v>#REF!</v>
      </c>
      <c r="AW30" s="28" t="e">
        <f>#REF!+AS30</f>
        <v>#REF!</v>
      </c>
      <c r="AX30" s="31">
        <f t="shared" si="9"/>
        <v>194.80392156862746</v>
      </c>
      <c r="AY30" s="21"/>
      <c r="AZ30" s="21"/>
    </row>
    <row r="31" spans="1:52" s="32" customFormat="1" ht="103.8" customHeight="1" x14ac:dyDescent="0.7">
      <c r="A31" s="21"/>
      <c r="B31" s="21"/>
      <c r="C31" s="33">
        <v>25</v>
      </c>
      <c r="D31" s="63" t="s">
        <v>49</v>
      </c>
      <c r="E31" s="35">
        <v>148</v>
      </c>
      <c r="F31" s="36">
        <v>60</v>
      </c>
      <c r="G31" s="37">
        <f t="shared" si="0"/>
        <v>8880</v>
      </c>
      <c r="H31" s="38">
        <f t="shared" si="10"/>
        <v>6660</v>
      </c>
      <c r="I31" s="45">
        <v>0</v>
      </c>
      <c r="J31" s="46">
        <v>0</v>
      </c>
      <c r="K31" s="47">
        <v>0</v>
      </c>
      <c r="L31" s="47">
        <v>0</v>
      </c>
      <c r="M31" s="40">
        <v>1653</v>
      </c>
      <c r="N31" s="39">
        <v>946</v>
      </c>
      <c r="O31" s="24">
        <v>1653</v>
      </c>
      <c r="P31" s="24">
        <v>946</v>
      </c>
      <c r="Q31" s="30">
        <v>0</v>
      </c>
      <c r="R31" s="30">
        <v>0</v>
      </c>
      <c r="S31" s="30">
        <f t="shared" si="11"/>
        <v>3860</v>
      </c>
      <c r="T31" s="30">
        <f t="shared" si="11"/>
        <v>2180</v>
      </c>
      <c r="U31" s="47">
        <v>1930</v>
      </c>
      <c r="V31" s="47">
        <v>1090</v>
      </c>
      <c r="W31" s="47">
        <v>1930</v>
      </c>
      <c r="X31" s="47">
        <v>1090</v>
      </c>
      <c r="Y31" s="47">
        <f t="shared" si="12"/>
        <v>3860</v>
      </c>
      <c r="Z31" s="47">
        <f t="shared" si="12"/>
        <v>2180</v>
      </c>
      <c r="AA31" s="30">
        <f t="shared" si="14"/>
        <v>0</v>
      </c>
      <c r="AB31" s="30">
        <f t="shared" si="14"/>
        <v>0</v>
      </c>
      <c r="AC31" s="25">
        <f t="shared" si="5"/>
        <v>29.268018018018015</v>
      </c>
      <c r="AD31" s="41">
        <v>20</v>
      </c>
      <c r="AE31" s="42">
        <f t="shared" si="6"/>
        <v>2960</v>
      </c>
      <c r="AF31" s="43">
        <v>527</v>
      </c>
      <c r="AG31" s="44">
        <v>245</v>
      </c>
      <c r="AH31" s="24">
        <v>527</v>
      </c>
      <c r="AI31" s="24">
        <v>245</v>
      </c>
      <c r="AJ31" s="27">
        <v>0</v>
      </c>
      <c r="AK31" s="28">
        <v>0</v>
      </c>
      <c r="AL31" s="28">
        <f t="shared" si="15"/>
        <v>1246</v>
      </c>
      <c r="AM31" s="28">
        <f t="shared" si="15"/>
        <v>594</v>
      </c>
      <c r="AN31" s="29">
        <v>623</v>
      </c>
      <c r="AO31" s="29">
        <v>297</v>
      </c>
      <c r="AP31" s="30">
        <v>623</v>
      </c>
      <c r="AQ31" s="30">
        <v>297</v>
      </c>
      <c r="AR31" s="30"/>
      <c r="AS31" s="30"/>
      <c r="AT31" s="30">
        <f t="shared" si="16"/>
        <v>1246</v>
      </c>
      <c r="AU31" s="30">
        <f t="shared" si="16"/>
        <v>594</v>
      </c>
      <c r="AV31" s="28" t="e">
        <f>#REF!+AR31</f>
        <v>#REF!</v>
      </c>
      <c r="AW31" s="28" t="e">
        <f>#REF!+AS31</f>
        <v>#REF!</v>
      </c>
      <c r="AX31" s="31">
        <f t="shared" si="9"/>
        <v>26.081081081081081</v>
      </c>
      <c r="AY31" s="21"/>
      <c r="AZ31" s="21"/>
    </row>
    <row r="32" spans="1:52" s="32" customFormat="1" ht="103.8" customHeight="1" x14ac:dyDescent="0.7">
      <c r="A32" s="21"/>
      <c r="B32" s="21"/>
      <c r="C32" s="33">
        <v>26</v>
      </c>
      <c r="D32" s="63" t="s">
        <v>50</v>
      </c>
      <c r="E32" s="35">
        <v>16</v>
      </c>
      <c r="F32" s="36">
        <v>60</v>
      </c>
      <c r="G32" s="37">
        <f t="shared" si="0"/>
        <v>960</v>
      </c>
      <c r="H32" s="38">
        <f t="shared" si="10"/>
        <v>720</v>
      </c>
      <c r="I32" s="45">
        <v>0</v>
      </c>
      <c r="J32" s="46">
        <v>0</v>
      </c>
      <c r="K32" s="47">
        <v>0</v>
      </c>
      <c r="L32" s="47">
        <v>0</v>
      </c>
      <c r="M32" s="40">
        <v>0</v>
      </c>
      <c r="N32" s="39">
        <v>0</v>
      </c>
      <c r="O32" s="24">
        <v>0</v>
      </c>
      <c r="P32" s="24">
        <v>0</v>
      </c>
      <c r="Q32" s="30">
        <v>0</v>
      </c>
      <c r="R32" s="30">
        <v>0</v>
      </c>
      <c r="S32" s="30">
        <f t="shared" si="11"/>
        <v>0</v>
      </c>
      <c r="T32" s="30">
        <f t="shared" si="11"/>
        <v>0</v>
      </c>
      <c r="U32" s="47">
        <v>0</v>
      </c>
      <c r="V32" s="47">
        <v>0</v>
      </c>
      <c r="W32" s="47">
        <v>0</v>
      </c>
      <c r="X32" s="47">
        <v>0</v>
      </c>
      <c r="Y32" s="47">
        <f t="shared" si="12"/>
        <v>0</v>
      </c>
      <c r="Z32" s="47">
        <f t="shared" si="12"/>
        <v>0</v>
      </c>
      <c r="AA32" s="30">
        <f t="shared" si="14"/>
        <v>0</v>
      </c>
      <c r="AB32" s="30">
        <f t="shared" si="14"/>
        <v>0</v>
      </c>
      <c r="AC32" s="25">
        <f t="shared" si="5"/>
        <v>0</v>
      </c>
      <c r="AD32" s="41">
        <v>20</v>
      </c>
      <c r="AE32" s="42">
        <f t="shared" si="6"/>
        <v>320</v>
      </c>
      <c r="AF32" s="43">
        <v>0</v>
      </c>
      <c r="AG32" s="44">
        <v>0</v>
      </c>
      <c r="AH32" s="24">
        <v>0</v>
      </c>
      <c r="AI32" s="24">
        <v>0</v>
      </c>
      <c r="AJ32" s="27">
        <v>0</v>
      </c>
      <c r="AK32" s="28">
        <v>0</v>
      </c>
      <c r="AL32" s="28">
        <f t="shared" si="15"/>
        <v>0</v>
      </c>
      <c r="AM32" s="28">
        <f t="shared" si="15"/>
        <v>0</v>
      </c>
      <c r="AN32" s="29">
        <v>0</v>
      </c>
      <c r="AO32" s="29">
        <v>0</v>
      </c>
      <c r="AP32" s="30">
        <v>0</v>
      </c>
      <c r="AQ32" s="30">
        <v>0</v>
      </c>
      <c r="AR32" s="30"/>
      <c r="AS32" s="30"/>
      <c r="AT32" s="30">
        <f t="shared" si="16"/>
        <v>0</v>
      </c>
      <c r="AU32" s="30">
        <f t="shared" si="16"/>
        <v>0</v>
      </c>
      <c r="AV32" s="28" t="e">
        <f>#REF!+AR32</f>
        <v>#REF!</v>
      </c>
      <c r="AW32" s="28" t="e">
        <f>#REF!+AS32</f>
        <v>#REF!</v>
      </c>
      <c r="AX32" s="31">
        <f t="shared" si="9"/>
        <v>0</v>
      </c>
      <c r="AY32" s="21"/>
      <c r="AZ32" s="21"/>
    </row>
    <row r="33" spans="1:52" s="32" customFormat="1" ht="103.8" customHeight="1" x14ac:dyDescent="0.7">
      <c r="A33" s="21"/>
      <c r="B33" s="21"/>
      <c r="C33" s="33">
        <v>27</v>
      </c>
      <c r="D33" s="63" t="s">
        <v>51</v>
      </c>
      <c r="E33" s="35">
        <v>15</v>
      </c>
      <c r="F33" s="36">
        <v>60</v>
      </c>
      <c r="G33" s="37">
        <f t="shared" si="0"/>
        <v>900</v>
      </c>
      <c r="H33" s="38">
        <f t="shared" si="10"/>
        <v>675</v>
      </c>
      <c r="I33" s="45">
        <v>0</v>
      </c>
      <c r="J33" s="46">
        <v>0</v>
      </c>
      <c r="K33" s="47">
        <v>0</v>
      </c>
      <c r="L33" s="47">
        <v>0</v>
      </c>
      <c r="M33" s="40">
        <v>0</v>
      </c>
      <c r="N33" s="39">
        <v>0</v>
      </c>
      <c r="O33" s="24">
        <v>0</v>
      </c>
      <c r="P33" s="24">
        <v>0</v>
      </c>
      <c r="Q33" s="30">
        <v>0</v>
      </c>
      <c r="R33" s="30">
        <v>0</v>
      </c>
      <c r="S33" s="30">
        <f t="shared" si="11"/>
        <v>0</v>
      </c>
      <c r="T33" s="30">
        <f t="shared" si="11"/>
        <v>0</v>
      </c>
      <c r="U33" s="47">
        <v>0</v>
      </c>
      <c r="V33" s="47">
        <v>0</v>
      </c>
      <c r="W33" s="47">
        <v>0</v>
      </c>
      <c r="X33" s="47">
        <v>0</v>
      </c>
      <c r="Y33" s="47">
        <f t="shared" si="12"/>
        <v>0</v>
      </c>
      <c r="Z33" s="47">
        <f t="shared" si="12"/>
        <v>0</v>
      </c>
      <c r="AA33" s="30">
        <f t="shared" si="14"/>
        <v>0</v>
      </c>
      <c r="AB33" s="30">
        <f t="shared" si="14"/>
        <v>0</v>
      </c>
      <c r="AC33" s="25">
        <f t="shared" si="5"/>
        <v>0</v>
      </c>
      <c r="AD33" s="41">
        <v>20</v>
      </c>
      <c r="AE33" s="42">
        <f t="shared" si="6"/>
        <v>300</v>
      </c>
      <c r="AF33" s="43">
        <v>0</v>
      </c>
      <c r="AG33" s="44">
        <v>0</v>
      </c>
      <c r="AH33" s="24">
        <v>0</v>
      </c>
      <c r="AI33" s="24">
        <v>0</v>
      </c>
      <c r="AJ33" s="27">
        <v>0</v>
      </c>
      <c r="AK33" s="28">
        <v>0</v>
      </c>
      <c r="AL33" s="28">
        <f t="shared" si="15"/>
        <v>0</v>
      </c>
      <c r="AM33" s="28">
        <f t="shared" si="15"/>
        <v>0</v>
      </c>
      <c r="AN33" s="29">
        <v>0</v>
      </c>
      <c r="AO33" s="29">
        <v>0</v>
      </c>
      <c r="AP33" s="30">
        <v>0</v>
      </c>
      <c r="AQ33" s="30">
        <v>0</v>
      </c>
      <c r="AR33" s="30"/>
      <c r="AS33" s="30"/>
      <c r="AT33" s="30">
        <f t="shared" si="16"/>
        <v>0</v>
      </c>
      <c r="AU33" s="30">
        <f t="shared" si="16"/>
        <v>0</v>
      </c>
      <c r="AV33" s="28" t="e">
        <f>#REF!+AR33</f>
        <v>#REF!</v>
      </c>
      <c r="AW33" s="28" t="e">
        <f>#REF!+AS33</f>
        <v>#REF!</v>
      </c>
      <c r="AX33" s="31">
        <f t="shared" si="9"/>
        <v>0</v>
      </c>
      <c r="AY33" s="21"/>
      <c r="AZ33" s="21"/>
    </row>
    <row r="34" spans="1:52" s="32" customFormat="1" ht="103.8" customHeight="1" x14ac:dyDescent="0.7">
      <c r="A34" s="21"/>
      <c r="B34" s="21"/>
      <c r="C34" s="33">
        <v>28</v>
      </c>
      <c r="D34" s="34" t="s">
        <v>52</v>
      </c>
      <c r="E34" s="35">
        <v>435</v>
      </c>
      <c r="F34" s="36">
        <v>60</v>
      </c>
      <c r="G34" s="37">
        <f t="shared" si="0"/>
        <v>26100</v>
      </c>
      <c r="H34" s="38">
        <v>27607</v>
      </c>
      <c r="I34" s="45">
        <v>28383</v>
      </c>
      <c r="J34" s="46">
        <v>78323</v>
      </c>
      <c r="K34" s="47">
        <v>77915</v>
      </c>
      <c r="L34" s="47">
        <v>20</v>
      </c>
      <c r="M34" s="40">
        <v>31970</v>
      </c>
      <c r="N34" s="39">
        <v>34987</v>
      </c>
      <c r="O34" s="24">
        <v>110293</v>
      </c>
      <c r="P34" s="24">
        <v>112902</v>
      </c>
      <c r="Q34" s="30">
        <v>38237</v>
      </c>
      <c r="R34" s="30">
        <v>37537</v>
      </c>
      <c r="S34" s="30">
        <f t="shared" si="11"/>
        <v>123122</v>
      </c>
      <c r="T34" s="30">
        <f t="shared" si="11"/>
        <v>139035</v>
      </c>
      <c r="U34" s="47">
        <v>62124</v>
      </c>
      <c r="V34" s="47">
        <v>73943</v>
      </c>
      <c r="W34" s="47">
        <v>22761</v>
      </c>
      <c r="X34" s="47">
        <v>27555</v>
      </c>
      <c r="Y34" s="47">
        <f t="shared" si="12"/>
        <v>84885</v>
      </c>
      <c r="Z34" s="47">
        <f t="shared" si="12"/>
        <v>101498</v>
      </c>
      <c r="AA34" s="30">
        <f t="shared" si="14"/>
        <v>106298</v>
      </c>
      <c r="AB34" s="30">
        <f t="shared" si="14"/>
        <v>78343</v>
      </c>
      <c r="AC34" s="25">
        <f t="shared" si="5"/>
        <v>855.15325670498078</v>
      </c>
      <c r="AD34" s="41">
        <v>20</v>
      </c>
      <c r="AE34" s="42">
        <f t="shared" si="6"/>
        <v>8700</v>
      </c>
      <c r="AF34" s="43">
        <v>10074</v>
      </c>
      <c r="AG34" s="44">
        <v>9528</v>
      </c>
      <c r="AH34" s="24">
        <v>50670</v>
      </c>
      <c r="AI34" s="24">
        <v>47765</v>
      </c>
      <c r="AJ34" s="27">
        <v>18255</v>
      </c>
      <c r="AK34" s="28">
        <v>19527</v>
      </c>
      <c r="AL34" s="28">
        <f t="shared" si="15"/>
        <v>40121</v>
      </c>
      <c r="AM34" s="28">
        <f t="shared" si="15"/>
        <v>42658</v>
      </c>
      <c r="AN34" s="29">
        <v>15066</v>
      </c>
      <c r="AO34" s="29">
        <v>16440</v>
      </c>
      <c r="AP34" s="30">
        <v>6800</v>
      </c>
      <c r="AQ34" s="30">
        <v>6691</v>
      </c>
      <c r="AR34" s="30"/>
      <c r="AS34" s="30"/>
      <c r="AT34" s="30">
        <f t="shared" si="16"/>
        <v>21866</v>
      </c>
      <c r="AU34" s="30">
        <f t="shared" si="16"/>
        <v>23131</v>
      </c>
      <c r="AV34" s="28" t="e">
        <f>#REF!+AR34</f>
        <v>#REF!</v>
      </c>
      <c r="AW34" s="28" t="e">
        <f>#REF!+AS34</f>
        <v>#REF!</v>
      </c>
      <c r="AX34" s="31">
        <f t="shared" si="9"/>
        <v>1131.4367816091954</v>
      </c>
      <c r="AY34" s="21"/>
      <c r="AZ34" s="21"/>
    </row>
    <row r="35" spans="1:52" s="32" customFormat="1" ht="103.8" customHeight="1" thickBot="1" x14ac:dyDescent="0.75">
      <c r="A35" s="21"/>
      <c r="B35" s="21"/>
      <c r="C35" s="118">
        <v>29</v>
      </c>
      <c r="D35" s="65" t="s">
        <v>53</v>
      </c>
      <c r="E35" s="66">
        <v>755</v>
      </c>
      <c r="F35" s="67">
        <v>60</v>
      </c>
      <c r="G35" s="119">
        <f t="shared" si="0"/>
        <v>45300</v>
      </c>
      <c r="H35" s="68">
        <f>G35*3/4</f>
        <v>33975</v>
      </c>
      <c r="I35" s="69">
        <v>519</v>
      </c>
      <c r="J35" s="70">
        <v>437</v>
      </c>
      <c r="K35" s="71">
        <v>0</v>
      </c>
      <c r="L35" s="71">
        <v>0</v>
      </c>
      <c r="M35" s="72">
        <v>1625</v>
      </c>
      <c r="N35" s="73">
        <v>3775</v>
      </c>
      <c r="O35" s="74">
        <v>10297</v>
      </c>
      <c r="P35" s="75">
        <v>10721</v>
      </c>
      <c r="Q35" s="76">
        <v>770</v>
      </c>
      <c r="R35" s="76">
        <v>2326</v>
      </c>
      <c r="S35" s="76">
        <f t="shared" si="11"/>
        <v>7955</v>
      </c>
      <c r="T35" s="76">
        <f t="shared" si="11"/>
        <v>5405</v>
      </c>
      <c r="U35" s="71">
        <v>6702</v>
      </c>
      <c r="V35" s="71">
        <v>2431</v>
      </c>
      <c r="W35" s="71">
        <v>483</v>
      </c>
      <c r="X35" s="71">
        <v>648</v>
      </c>
      <c r="Y35" s="71">
        <f t="shared" si="12"/>
        <v>7185</v>
      </c>
      <c r="Z35" s="71">
        <f t="shared" si="12"/>
        <v>3079</v>
      </c>
      <c r="AA35" s="76">
        <f t="shared" si="14"/>
        <v>519</v>
      </c>
      <c r="AB35" s="76">
        <f t="shared" si="14"/>
        <v>437</v>
      </c>
      <c r="AC35" s="120">
        <f t="shared" si="5"/>
        <v>46.397350993377486</v>
      </c>
      <c r="AD35" s="77">
        <v>20</v>
      </c>
      <c r="AE35" s="78">
        <f t="shared" si="6"/>
        <v>15100</v>
      </c>
      <c r="AF35" s="79">
        <v>722</v>
      </c>
      <c r="AG35" s="80">
        <v>2890</v>
      </c>
      <c r="AH35" s="75">
        <v>2575</v>
      </c>
      <c r="AI35" s="81">
        <v>5122</v>
      </c>
      <c r="AJ35" s="82">
        <v>422</v>
      </c>
      <c r="AK35" s="83">
        <v>1321</v>
      </c>
      <c r="AL35" s="83">
        <f t="shared" si="15"/>
        <v>1367</v>
      </c>
      <c r="AM35" s="83">
        <f t="shared" si="15"/>
        <v>4008</v>
      </c>
      <c r="AN35" s="84">
        <v>820</v>
      </c>
      <c r="AO35" s="84">
        <v>2339</v>
      </c>
      <c r="AP35" s="76">
        <v>125</v>
      </c>
      <c r="AQ35" s="76">
        <v>348</v>
      </c>
      <c r="AR35" s="76"/>
      <c r="AS35" s="76"/>
      <c r="AT35" s="76">
        <f t="shared" si="16"/>
        <v>945</v>
      </c>
      <c r="AU35" s="76">
        <f t="shared" si="16"/>
        <v>2687</v>
      </c>
      <c r="AV35" s="83" t="e">
        <f>#REF!+AR35</f>
        <v>#REF!</v>
      </c>
      <c r="AW35" s="83" t="e">
        <f>#REF!+AS35</f>
        <v>#REF!</v>
      </c>
      <c r="AX35" s="85">
        <f t="shared" si="9"/>
        <v>50.973509933774828</v>
      </c>
      <c r="AY35" s="21"/>
      <c r="AZ35" s="21"/>
    </row>
    <row r="36" spans="1:52" s="32" customFormat="1" ht="48.6" customHeight="1" thickBot="1" x14ac:dyDescent="0.75">
      <c r="A36" s="21"/>
      <c r="B36" s="21"/>
      <c r="C36" s="86"/>
      <c r="D36" s="87" t="s">
        <v>54</v>
      </c>
      <c r="E36" s="88">
        <f>SUM(E7:E35)</f>
        <v>7190</v>
      </c>
      <c r="F36" s="89">
        <f>SUM(F7:F35)</f>
        <v>1740</v>
      </c>
      <c r="G36" s="90">
        <f>SUM(G7:G35)</f>
        <v>431400</v>
      </c>
      <c r="H36" s="89">
        <f t="shared" ref="H36:M36" si="17">SUM(H7:H35)</f>
        <v>327031</v>
      </c>
      <c r="I36" s="89">
        <f t="shared" si="17"/>
        <v>140475</v>
      </c>
      <c r="J36" s="89">
        <f t="shared" si="17"/>
        <v>183243</v>
      </c>
      <c r="K36" s="89">
        <f t="shared" si="17"/>
        <v>136967</v>
      </c>
      <c r="L36" s="89">
        <f t="shared" si="17"/>
        <v>39154</v>
      </c>
      <c r="M36" s="89">
        <f t="shared" si="17"/>
        <v>279483.42</v>
      </c>
      <c r="N36" s="89">
        <v>214023</v>
      </c>
      <c r="O36" s="89">
        <v>818512</v>
      </c>
      <c r="P36" s="89">
        <v>689968</v>
      </c>
      <c r="Q36" s="91"/>
      <c r="R36" s="91"/>
      <c r="S36" s="92"/>
      <c r="T36" s="92"/>
      <c r="U36" s="91"/>
      <c r="V36" s="91"/>
      <c r="W36" s="91"/>
      <c r="X36" s="91"/>
      <c r="Y36" s="91"/>
      <c r="Z36" s="91"/>
      <c r="AA36" s="91"/>
      <c r="AB36" s="93"/>
      <c r="AC36" s="121">
        <f t="shared" si="5"/>
        <v>349.67083912841912</v>
      </c>
      <c r="AD36" s="94">
        <f t="shared" ref="AD36:AE36" si="18">SUM(AD7:AD35)</f>
        <v>580</v>
      </c>
      <c r="AE36" s="88">
        <f t="shared" si="18"/>
        <v>143800</v>
      </c>
      <c r="AF36" s="88">
        <v>113571</v>
      </c>
      <c r="AG36" s="88">
        <v>84276</v>
      </c>
      <c r="AH36" s="88">
        <v>393101</v>
      </c>
      <c r="AI36" s="88">
        <v>334526</v>
      </c>
      <c r="AJ36" s="91"/>
      <c r="AK36" s="91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3"/>
      <c r="AX36" s="95">
        <f t="shared" si="9"/>
        <v>505.99930458970795</v>
      </c>
      <c r="AY36" s="21"/>
      <c r="AZ36" s="21"/>
    </row>
    <row r="37" spans="1:52" ht="28.2" x14ac:dyDescent="0.5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7"/>
      <c r="N37" s="97"/>
      <c r="O37" s="97"/>
      <c r="P37" s="97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8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8"/>
      <c r="AQ37" s="8"/>
      <c r="AR37" s="8"/>
      <c r="AS37" s="8"/>
      <c r="AT37" s="8"/>
      <c r="AU37" s="99" t="s">
        <v>55</v>
      </c>
      <c r="AV37" s="8"/>
      <c r="AW37" s="100" t="s">
        <v>55</v>
      </c>
      <c r="AX37" s="101"/>
    </row>
    <row r="38" spans="1:52" x14ac:dyDescent="0.35"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5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</row>
    <row r="39" spans="1:52" x14ac:dyDescent="0.35"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5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</row>
  </sheetData>
  <mergeCells count="32">
    <mergeCell ref="F2:AX2"/>
    <mergeCell ref="C3:AX3"/>
    <mergeCell ref="C4:C6"/>
    <mergeCell ref="D4:D6"/>
    <mergeCell ref="E4:E6"/>
    <mergeCell ref="F4:AC4"/>
    <mergeCell ref="AD4:AX4"/>
    <mergeCell ref="F5:F6"/>
    <mergeCell ref="G5:G6"/>
    <mergeCell ref="H5:H6"/>
    <mergeCell ref="AE5:AE6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C6"/>
    <mergeCell ref="AD5:AD6"/>
    <mergeCell ref="AR5:AS5"/>
    <mergeCell ref="AT5:AU5"/>
    <mergeCell ref="AV5:AW5"/>
    <mergeCell ref="AX5:AX6"/>
    <mergeCell ref="AF5:AG5"/>
    <mergeCell ref="AH5:AI5"/>
    <mergeCell ref="AJ5:AK5"/>
    <mergeCell ref="AL5:AM5"/>
    <mergeCell ref="AN5:AO5"/>
    <mergeCell ref="AP5:AQ5"/>
  </mergeCells>
  <pageMargins left="0.88" right="0" top="0.85" bottom="0" header="0.3" footer="0.3"/>
  <pageSetup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PMSBY_PMJJBY Target-Achiev.</vt:lpstr>
      <vt:lpstr>'PMSBY_PMJJBY Target-Achiev.'!Print_Area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2023-05-09T09:15:32Z</cp:lastPrinted>
  <dcterms:created xsi:type="dcterms:W3CDTF">2023-05-04T12:10:04Z</dcterms:created>
  <dcterms:modified xsi:type="dcterms:W3CDTF">2023-05-09T11:37:07Z</dcterms:modified>
</cp:coreProperties>
</file>