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Jansuraksha" sheetId="1" r:id="rId1"/>
  </sheets>
  <externalReferences>
    <externalReference r:id="rId2"/>
  </externalReference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Jansuraksha!$A$2:$P$949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6" i="1" l="1"/>
  <c r="O948" i="1" s="1"/>
  <c r="N926" i="1"/>
  <c r="N948" i="1" s="1"/>
  <c r="M926" i="1"/>
  <c r="M948" i="1" s="1"/>
  <c r="L926" i="1"/>
  <c r="L948" i="1" s="1"/>
  <c r="K926" i="1"/>
  <c r="K948" i="1" s="1"/>
  <c r="J926" i="1"/>
  <c r="J948" i="1" s="1"/>
  <c r="I926" i="1"/>
  <c r="H926" i="1"/>
  <c r="G926" i="1"/>
  <c r="G948" i="1" s="1"/>
  <c r="F926" i="1"/>
  <c r="F948" i="1" s="1"/>
  <c r="E926" i="1"/>
  <c r="E948" i="1" s="1"/>
  <c r="I948" i="1" s="1"/>
  <c r="D926" i="1"/>
  <c r="D948" i="1" s="1"/>
  <c r="K909" i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M907" i="1"/>
  <c r="Y902" i="1"/>
  <c r="X902" i="1"/>
  <c r="W902" i="1"/>
  <c r="V902" i="1"/>
  <c r="U902" i="1"/>
  <c r="T902" i="1"/>
  <c r="Z902" i="1" s="1"/>
  <c r="AA902" i="1" s="1"/>
  <c r="W901" i="1"/>
  <c r="T901" i="1"/>
  <c r="Z901" i="1" s="1"/>
  <c r="AA901" i="1" s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Z898" i="1"/>
  <c r="AA898" i="1" s="1"/>
  <c r="Y898" i="1"/>
  <c r="X898" i="1"/>
  <c r="W898" i="1"/>
  <c r="V898" i="1"/>
  <c r="U898" i="1"/>
  <c r="T898" i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U895" i="1"/>
  <c r="T895" i="1"/>
  <c r="Z895" i="1" s="1"/>
  <c r="AA895" i="1" s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M892" i="1"/>
  <c r="Y891" i="1"/>
  <c r="X891" i="1"/>
  <c r="W891" i="1"/>
  <c r="V891" i="1"/>
  <c r="U891" i="1"/>
  <c r="T891" i="1"/>
  <c r="Z891" i="1" s="1"/>
  <c r="AA891" i="1" s="1"/>
  <c r="Y890" i="1"/>
  <c r="X890" i="1"/>
  <c r="W890" i="1"/>
  <c r="V890" i="1"/>
  <c r="U890" i="1"/>
  <c r="T890" i="1"/>
  <c r="Z890" i="1" s="1"/>
  <c r="AA890" i="1" s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X887" i="1"/>
  <c r="W887" i="1"/>
  <c r="Z887" i="1" s="1"/>
  <c r="AA887" i="1" s="1"/>
  <c r="U887" i="1"/>
  <c r="T887" i="1"/>
  <c r="Y886" i="1"/>
  <c r="X886" i="1"/>
  <c r="W886" i="1"/>
  <c r="V886" i="1"/>
  <c r="U886" i="1"/>
  <c r="T886" i="1"/>
  <c r="Z886" i="1" s="1"/>
  <c r="AA886" i="1" s="1"/>
  <c r="Z885" i="1"/>
  <c r="AA885" i="1" s="1"/>
  <c r="Y885" i="1"/>
  <c r="X885" i="1"/>
  <c r="W885" i="1"/>
  <c r="V885" i="1"/>
  <c r="U885" i="1"/>
  <c r="T885" i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Y882" i="1"/>
  <c r="X882" i="1"/>
  <c r="W882" i="1"/>
  <c r="V882" i="1"/>
  <c r="U882" i="1"/>
  <c r="T882" i="1"/>
  <c r="Z882" i="1" s="1"/>
  <c r="AA882" i="1" s="1"/>
  <c r="M882" i="1"/>
  <c r="Y881" i="1"/>
  <c r="X881" i="1"/>
  <c r="W881" i="1"/>
  <c r="V881" i="1"/>
  <c r="U881" i="1"/>
  <c r="T881" i="1"/>
  <c r="Z881" i="1" s="1"/>
  <c r="AA881" i="1" s="1"/>
  <c r="Y880" i="1"/>
  <c r="X880" i="1"/>
  <c r="W880" i="1"/>
  <c r="V880" i="1"/>
  <c r="U880" i="1"/>
  <c r="T880" i="1"/>
  <c r="Z880" i="1" s="1"/>
  <c r="AA880" i="1" s="1"/>
  <c r="Z879" i="1"/>
  <c r="AA879" i="1" s="1"/>
  <c r="Y879" i="1"/>
  <c r="X879" i="1"/>
  <c r="W879" i="1"/>
  <c r="V879" i="1"/>
  <c r="U879" i="1"/>
  <c r="T879" i="1"/>
  <c r="Y878" i="1"/>
  <c r="X878" i="1"/>
  <c r="W878" i="1"/>
  <c r="V878" i="1"/>
  <c r="U878" i="1"/>
  <c r="T878" i="1"/>
  <c r="Z878" i="1" s="1"/>
  <c r="AA878" i="1" s="1"/>
  <c r="Y877" i="1"/>
  <c r="X877" i="1"/>
  <c r="W877" i="1"/>
  <c r="V877" i="1"/>
  <c r="U877" i="1"/>
  <c r="U909" i="1" s="1"/>
  <c r="T877" i="1"/>
  <c r="Z877" i="1" s="1"/>
  <c r="AA877" i="1" s="1"/>
  <c r="Y876" i="1"/>
  <c r="Y909" i="1" s="1"/>
  <c r="X876" i="1"/>
  <c r="X909" i="1" s="1"/>
  <c r="W876" i="1"/>
  <c r="Z876" i="1" s="1"/>
  <c r="AA876" i="1" s="1"/>
  <c r="V876" i="1"/>
  <c r="V909" i="1" s="1"/>
  <c r="T876" i="1"/>
  <c r="W875" i="1"/>
  <c r="Z875" i="1" s="1"/>
  <c r="T875" i="1"/>
  <c r="T909" i="1" s="1"/>
  <c r="O875" i="1"/>
  <c r="P875" i="1" s="1"/>
  <c r="P868" i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P846" i="1"/>
  <c r="O846" i="1"/>
  <c r="O868" i="1" s="1"/>
  <c r="M846" i="1"/>
  <c r="M868" i="1" s="1"/>
  <c r="K846" i="1"/>
  <c r="K868" i="1" s="1"/>
  <c r="E846" i="1"/>
  <c r="E868" i="1" s="1"/>
  <c r="P840" i="1"/>
  <c r="O840" i="1"/>
  <c r="M840" i="1"/>
  <c r="M908" i="1" s="1"/>
  <c r="K840" i="1"/>
  <c r="E840" i="1"/>
  <c r="P812" i="1"/>
  <c r="O812" i="1"/>
  <c r="M812" i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K504" i="1"/>
  <c r="E504" i="1"/>
  <c r="P476" i="1"/>
  <c r="O476" i="1"/>
  <c r="M476" i="1"/>
  <c r="M891" i="1" s="1"/>
  <c r="K476" i="1"/>
  <c r="E476" i="1"/>
  <c r="P448" i="1"/>
  <c r="O448" i="1"/>
  <c r="M448" i="1"/>
  <c r="M890" i="1" s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K364" i="1"/>
  <c r="E364" i="1"/>
  <c r="P336" i="1"/>
  <c r="O336" i="1"/>
  <c r="M336" i="1"/>
  <c r="M886" i="1" s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M883" i="1" s="1"/>
  <c r="K252" i="1"/>
  <c r="E252" i="1"/>
  <c r="P224" i="1"/>
  <c r="O224" i="1"/>
  <c r="M224" i="1"/>
  <c r="K224" i="1"/>
  <c r="E224" i="1"/>
  <c r="P196" i="1"/>
  <c r="O196" i="1"/>
  <c r="M196" i="1"/>
  <c r="M881" i="1" s="1"/>
  <c r="K196" i="1"/>
  <c r="E196" i="1"/>
  <c r="P168" i="1"/>
  <c r="O168" i="1"/>
  <c r="M168" i="1"/>
  <c r="M880" i="1" s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M877" i="1" s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878" i="1" l="1"/>
  <c r="P878" i="1"/>
  <c r="O884" i="1"/>
  <c r="P884" i="1"/>
  <c r="P890" i="1"/>
  <c r="O890" i="1"/>
  <c r="O896" i="1"/>
  <c r="P896" i="1" s="1"/>
  <c r="Z909" i="1"/>
  <c r="AA909" i="1" s="1"/>
  <c r="AA875" i="1"/>
  <c r="P877" i="1"/>
  <c r="O877" i="1"/>
  <c r="O883" i="1"/>
  <c r="P883" i="1"/>
  <c r="O889" i="1"/>
  <c r="P889" i="1"/>
  <c r="O895" i="1"/>
  <c r="P895" i="1" s="1"/>
  <c r="O901" i="1"/>
  <c r="P901" i="1" s="1"/>
  <c r="P882" i="1"/>
  <c r="P892" i="1"/>
  <c r="P876" i="1"/>
  <c r="M909" i="1"/>
  <c r="O876" i="1"/>
  <c r="O888" i="1"/>
  <c r="P888" i="1" s="1"/>
  <c r="O894" i="1"/>
  <c r="P894" i="1" s="1"/>
  <c r="O900" i="1"/>
  <c r="P900" i="1" s="1"/>
  <c r="O881" i="1"/>
  <c r="P881" i="1" s="1"/>
  <c r="P887" i="1"/>
  <c r="O887" i="1"/>
  <c r="O893" i="1"/>
  <c r="P893" i="1"/>
  <c r="O899" i="1"/>
  <c r="P899" i="1" s="1"/>
  <c r="P880" i="1"/>
  <c r="O880" i="1"/>
  <c r="O886" i="1"/>
  <c r="P886" i="1" s="1"/>
  <c r="O898" i="1"/>
  <c r="P898" i="1"/>
  <c r="O908" i="1"/>
  <c r="P908" i="1" s="1"/>
  <c r="O879" i="1"/>
  <c r="P879" i="1"/>
  <c r="O885" i="1"/>
  <c r="P885" i="1"/>
  <c r="O891" i="1"/>
  <c r="P891" i="1" s="1"/>
  <c r="O897" i="1"/>
  <c r="P897" i="1" s="1"/>
  <c r="H948" i="1"/>
  <c r="P902" i="1"/>
  <c r="O902" i="1"/>
  <c r="O882" i="1"/>
  <c r="O892" i="1"/>
  <c r="O907" i="1"/>
  <c r="P907" i="1" s="1"/>
  <c r="W909" i="1"/>
  <c r="P909" i="1" l="1"/>
  <c r="O909" i="1"/>
</calcChain>
</file>

<file path=xl/sharedStrings.xml><?xml version="1.0" encoding="utf-8"?>
<sst xmlns="http://schemas.openxmlformats.org/spreadsheetml/2006/main" count="1106" uniqueCount="138">
  <si>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</si>
  <si>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</si>
  <si>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</si>
  <si>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</si>
  <si>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</si>
  <si>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</si>
  <si>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</si>
  <si>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</si>
  <si>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</si>
  <si>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</si>
  <si>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</si>
  <si>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</si>
  <si>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</si>
  <si>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</si>
  <si>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</si>
  <si>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</si>
  <si>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</si>
  <si>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</si>
  <si>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</si>
  <si>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</si>
  <si>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</si>
  <si>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</si>
  <si>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</si>
  <si>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</si>
  <si>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</si>
  <si>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</si>
  <si>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</si>
  <si>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</si>
  <si>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</si>
  <si>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</si>
  <si>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</si>
  <si>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</si>
  <si>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</si>
  <si>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</si>
  <si>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</si>
  <si>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</si>
  <si>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</si>
  <si>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</si>
  <si>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</si>
  <si>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</si>
  <si>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</si>
  <si>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</si>
  <si>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</si>
  <si>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</si>
  <si>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</si>
  <si>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</si>
  <si>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</si>
  <si>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</si>
  <si>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</si>
  <si>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</si>
  <si>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</si>
  <si>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</si>
  <si>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</si>
  <si>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</si>
  <si>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</si>
  <si>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</si>
  <si>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</si>
  <si>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</si>
  <si>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</si>
  <si>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</si>
  <si>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</si>
  <si>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</si>
  <si>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</si>
  <si>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</si>
  <si>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</si>
  <si>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</si>
  <si>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</si>
  <si>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</si>
  <si>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</si>
  <si>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</si>
  <si>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</si>
  <si>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</si>
  <si>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</si>
  <si>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</si>
  <si>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</si>
  <si>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</si>
  <si>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</si>
  <si>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</si>
  <si>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</si>
  <si>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</si>
  <si>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</si>
  <si>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</si>
  <si>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</si>
  <si>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</si>
  <si>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</si>
  <si>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</si>
  <si>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</si>
  <si>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</si>
  <si>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</si>
  <si>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</si>
  <si>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</si>
  <si>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</si>
  <si>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</si>
  <si>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</si>
  <si>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</si>
  <si>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</si>
  <si>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</si>
  <si>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</si>
  <si>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</si>
  <si>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</si>
  <si>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</si>
  <si>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</si>
  <si>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</si>
  <si>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</si>
  <si>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</si>
  <si>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</si>
  <si>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</si>
  <si>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</si>
  <si>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</si>
  <si>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</si>
  <si>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</si>
  <si>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</si>
  <si>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</si>
  <si>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</si>
  <si>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</si>
  <si>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</si>
  <si>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</si>
  <si>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</si>
  <si>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</si>
  <si>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</si>
  <si>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31.03.2023</t>
  </si>
  <si>
    <t>Achievement as on 31.12.2022</t>
  </si>
  <si>
    <t>Progress made in PMSBY during Q.E MARCH 2023</t>
  </si>
  <si>
    <t>PMSBY Cumulative Position as on 31.03.2023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</si>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</sst>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202">
    <xf numFmtId="0" fontId="0" fillId="0" borderId="0" xfId="0"/>
    <xf numFmtId="0" fontId="3" fillId="0" borderId="0" xfId="1" applyFont="1" applyFill="1"/>
    <xf numFmtId="0" fontId="1" fillId="0" borderId="0" xfId="1" applyFill="1"/>
    <xf numFmtId="1" fontId="1" fillId="0" borderId="0" xfId="1" applyNumberForma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1" fillId="0" borderId="11" xfId="1" applyFill="1" applyBorder="1"/>
    <xf numFmtId="1" fontId="1" fillId="0" borderId="11" xfId="1" applyNumberForma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/>
    </xf>
    <xf numFmtId="1" fontId="9" fillId="0" borderId="11" xfId="1" applyNumberFormat="1" applyFont="1" applyFill="1" applyBorder="1" applyAlignment="1">
      <alignment horizontal="right"/>
    </xf>
    <xf numFmtId="164" fontId="1" fillId="0" borderId="11" xfId="1" applyNumberFormat="1" applyFill="1" applyBorder="1"/>
    <xf numFmtId="1" fontId="11" fillId="0" borderId="11" xfId="3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 vertical="center"/>
    </xf>
    <xf numFmtId="1" fontId="11" fillId="0" borderId="11" xfId="4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/>
    </xf>
    <xf numFmtId="1" fontId="11" fillId="0" borderId="11" xfId="1" applyNumberFormat="1" applyFont="1" applyFill="1" applyBorder="1" applyAlignment="1">
      <alignment horizontal="right" wrapText="1"/>
    </xf>
    <xf numFmtId="1" fontId="11" fillId="0" borderId="11" xfId="1" applyNumberFormat="1" applyFont="1" applyFill="1" applyBorder="1" applyAlignment="1">
      <alignment horizontal="right" vertical="top" wrapText="1"/>
    </xf>
    <xf numFmtId="1" fontId="11" fillId="0" borderId="11" xfId="1" applyNumberFormat="1" applyFont="1" applyFill="1" applyBorder="1" applyAlignment="1">
      <alignment horizontal="right" vertical="center" wrapText="1"/>
    </xf>
    <xf numFmtId="1" fontId="11" fillId="0" borderId="11" xfId="5" applyNumberFormat="1" applyFont="1" applyFill="1" applyBorder="1" applyAlignment="1">
      <alignment horizontal="right"/>
    </xf>
    <xf numFmtId="1" fontId="11" fillId="0" borderId="11" xfId="6" applyNumberFormat="1" applyFont="1" applyFill="1" applyBorder="1" applyAlignment="1">
      <alignment horizontal="right"/>
    </xf>
    <xf numFmtId="0" fontId="15" fillId="0" borderId="11" xfId="3" applyFont="1" applyFill="1" applyBorder="1" applyAlignment="1">
      <alignment horizontal="right" vertical="center"/>
    </xf>
    <xf numFmtId="0" fontId="15" fillId="0" borderId="11" xfId="4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/>
    </xf>
    <xf numFmtId="0" fontId="15" fillId="0" borderId="11" xfId="1" applyFont="1" applyFill="1" applyBorder="1" applyAlignment="1">
      <alignment horizontal="right" wrapText="1"/>
    </xf>
    <xf numFmtId="0" fontId="15" fillId="0" borderId="11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center" wrapText="1"/>
    </xf>
    <xf numFmtId="0" fontId="15" fillId="0" borderId="11" xfId="5" applyFont="1" applyFill="1" applyBorder="1" applyAlignment="1">
      <alignment horizontal="right"/>
    </xf>
    <xf numFmtId="0" fontId="15" fillId="0" borderId="11" xfId="6" applyFont="1" applyFill="1" applyBorder="1" applyAlignment="1">
      <alignment horizontal="right"/>
    </xf>
    <xf numFmtId="1" fontId="15" fillId="0" borderId="11" xfId="3" applyNumberFormat="1" applyFont="1" applyFill="1" applyBorder="1" applyAlignment="1">
      <alignment horizontal="right" vertical="center"/>
    </xf>
    <xf numFmtId="165" fontId="1" fillId="0" borderId="11" xfId="1" applyNumberForma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1" fillId="0" borderId="17" xfId="1" applyFill="1" applyBorder="1"/>
    <xf numFmtId="0" fontId="1" fillId="0" borderId="0" xfId="1"/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" fontId="1" fillId="0" borderId="20" xfId="1" applyNumberFormat="1" applyFill="1" applyBorder="1"/>
    <xf numFmtId="0" fontId="1" fillId="0" borderId="20" xfId="1" applyFill="1" applyBorder="1"/>
    <xf numFmtId="0" fontId="17" fillId="0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1" fontId="17" fillId="0" borderId="22" xfId="1" applyNumberFormat="1" applyFont="1" applyFill="1" applyBorder="1" applyAlignment="1">
      <alignment horizontal="center"/>
    </xf>
    <xf numFmtId="1" fontId="17" fillId="0" borderId="42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/>
    </xf>
    <xf numFmtId="1" fontId="17" fillId="0" borderId="14" xfId="1" applyNumberFormat="1" applyFont="1" applyFill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1" fontId="17" fillId="0" borderId="43" xfId="1" applyNumberFormat="1" applyFont="1" applyFill="1" applyBorder="1" applyAlignment="1">
      <alignment horizontal="center"/>
    </xf>
    <xf numFmtId="0" fontId="18" fillId="0" borderId="11" xfId="2" applyFont="1" applyBorder="1" applyAlignment="1">
      <alignment vertical="center"/>
    </xf>
    <xf numFmtId="1" fontId="1" fillId="0" borderId="11" xfId="1" applyNumberFormat="1" applyBorder="1"/>
    <xf numFmtId="1" fontId="19" fillId="0" borderId="11" xfId="1" applyNumberFormat="1" applyFont="1" applyBorder="1"/>
    <xf numFmtId="0" fontId="4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vertical="center"/>
    </xf>
    <xf numFmtId="1" fontId="17" fillId="0" borderId="16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7" fillId="0" borderId="45" xfId="1" applyNumberFormat="1" applyFont="1" applyFill="1" applyBorder="1" applyAlignment="1">
      <alignment horizontal="center"/>
    </xf>
    <xf numFmtId="1" fontId="17" fillId="0" borderId="46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7" fillId="0" borderId="17" xfId="1" applyNumberFormat="1" applyFont="1" applyFill="1" applyBorder="1" applyAlignment="1">
      <alignment horizontal="center"/>
    </xf>
    <xf numFmtId="1" fontId="17" fillId="0" borderId="47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" fontId="17" fillId="0" borderId="28" xfId="1" applyNumberFormat="1" applyFont="1" applyFill="1" applyBorder="1" applyAlignment="1">
      <alignment horizontal="center"/>
    </xf>
    <xf numFmtId="1" fontId="17" fillId="0" borderId="32" xfId="1" applyNumberFormat="1" applyFont="1" applyFill="1" applyBorder="1" applyAlignment="1">
      <alignment horizontal="center"/>
    </xf>
    <xf numFmtId="1" fontId="17" fillId="0" borderId="49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7" fillId="0" borderId="29" xfId="1" applyNumberFormat="1" applyFont="1" applyFill="1" applyBorder="1" applyAlignment="1">
      <alignment horizontal="center"/>
    </xf>
    <xf numFmtId="1" fontId="17" fillId="0" borderId="33" xfId="1" applyNumberFormat="1" applyFont="1" applyFill="1" applyBorder="1" applyAlignment="1">
      <alignment horizontal="center"/>
    </xf>
    <xf numFmtId="1" fontId="17" fillId="0" borderId="30" xfId="1" applyNumberFormat="1" applyFont="1" applyFill="1" applyBorder="1" applyAlignment="1">
      <alignment horizontal="center"/>
    </xf>
    <xf numFmtId="1" fontId="17" fillId="0" borderId="50" xfId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vertical="center"/>
    </xf>
    <xf numFmtId="1" fontId="17" fillId="0" borderId="35" xfId="2" applyNumberFormat="1" applyFont="1" applyFill="1" applyBorder="1" applyAlignment="1">
      <alignment horizontal="center" vertical="center"/>
    </xf>
    <xf numFmtId="1" fontId="17" fillId="0" borderId="36" xfId="2" applyNumberFormat="1" applyFont="1" applyFill="1" applyBorder="1" applyAlignment="1">
      <alignment horizontal="center" vertical="center"/>
    </xf>
    <xf numFmtId="1" fontId="17" fillId="0" borderId="26" xfId="2" applyNumberFormat="1" applyFont="1" applyFill="1" applyBorder="1" applyAlignment="1">
      <alignment horizontal="center" vertical="center"/>
    </xf>
    <xf numFmtId="1" fontId="17" fillId="0" borderId="38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" fontId="17" fillId="0" borderId="51" xfId="2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3" fillId="0" borderId="0" xfId="1" applyFont="1"/>
    <xf numFmtId="0" fontId="4" fillId="3" borderId="3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1" fontId="4" fillId="3" borderId="3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vertical="center"/>
    </xf>
    <xf numFmtId="1" fontId="4" fillId="3" borderId="56" xfId="1" applyNumberFormat="1" applyFont="1" applyFill="1" applyBorder="1" applyAlignment="1">
      <alignment horizontal="center"/>
    </xf>
    <xf numFmtId="1" fontId="4" fillId="3" borderId="57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3" borderId="44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vertical="center"/>
    </xf>
    <xf numFmtId="1" fontId="4" fillId="3" borderId="16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2" borderId="0" xfId="1" applyFont="1" applyFill="1"/>
    <xf numFmtId="0" fontId="1" fillId="0" borderId="0" xfId="1" applyFont="1" applyFill="1"/>
    <xf numFmtId="0" fontId="1" fillId="2" borderId="0" xfId="1" applyFont="1" applyFill="1"/>
    <xf numFmtId="0" fontId="17" fillId="3" borderId="41" xfId="2" applyFont="1" applyFill="1" applyBorder="1" applyAlignment="1">
      <alignment horizontal="center" vertical="center"/>
    </xf>
    <xf numFmtId="0" fontId="17" fillId="3" borderId="44" xfId="2" applyFont="1" applyFill="1" applyBorder="1" applyAlignment="1">
      <alignment vertical="center"/>
    </xf>
    <xf numFmtId="0" fontId="4" fillId="3" borderId="48" xfId="2" applyFont="1" applyFill="1" applyBorder="1" applyAlignment="1">
      <alignment vertical="center"/>
    </xf>
    <xf numFmtId="1" fontId="4" fillId="3" borderId="28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0" fontId="4" fillId="3" borderId="25" xfId="2" applyFont="1" applyFill="1" applyBorder="1" applyAlignment="1">
      <alignment vertical="center"/>
    </xf>
    <xf numFmtId="1" fontId="4" fillId="3" borderId="38" xfId="2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3" fillId="3" borderId="0" xfId="1" applyFont="1" applyFill="1" applyBorder="1"/>
    <xf numFmtId="1" fontId="3" fillId="3" borderId="0" xfId="1" applyNumberFormat="1" applyFont="1" applyFill="1" applyBorder="1"/>
    <xf numFmtId="0" fontId="16" fillId="3" borderId="0" xfId="1" applyFont="1" applyFill="1" applyBorder="1" applyAlignment="1">
      <alignment vertical="center"/>
    </xf>
    <xf numFmtId="0" fontId="1" fillId="0" borderId="0" xfId="1" applyBorder="1"/>
    <xf numFmtId="0" fontId="4" fillId="3" borderId="53" xfId="2" applyFont="1" applyFill="1" applyBorder="1" applyAlignment="1">
      <alignment horizontal="center" vertical="center"/>
    </xf>
    <xf numFmtId="1" fontId="4" fillId="3" borderId="58" xfId="1" applyNumberFormat="1" applyFont="1" applyFill="1" applyBorder="1" applyAlignment="1">
      <alignment horizontal="center"/>
    </xf>
    <xf numFmtId="1" fontId="4" fillId="3" borderId="59" xfId="1" applyNumberFormat="1" applyFont="1" applyFill="1" applyBorder="1" applyAlignment="1">
      <alignment horizontal="center"/>
    </xf>
    <xf numFmtId="1" fontId="4" fillId="3" borderId="32" xfId="1" applyNumberFormat="1" applyFont="1" applyFill="1" applyBorder="1" applyAlignment="1">
      <alignment horizontal="center"/>
    </xf>
    <xf numFmtId="1" fontId="4" fillId="3" borderId="38" xfId="1" applyNumberFormat="1" applyFont="1" applyFill="1" applyBorder="1" applyAlignment="1">
      <alignment horizontal="center"/>
    </xf>
    <xf numFmtId="1" fontId="4" fillId="3" borderId="39" xfId="2" applyNumberFormat="1" applyFont="1" applyFill="1" applyBorder="1" applyAlignment="1">
      <alignment horizontal="center" vertical="center"/>
    </xf>
    <xf numFmtId="1" fontId="4" fillId="3" borderId="17" xfId="1" applyNumberFormat="1" applyFont="1" applyFill="1" applyBorder="1" applyAlignment="1">
      <alignment horizontal="center"/>
    </xf>
    <xf numFmtId="1" fontId="4" fillId="3" borderId="47" xfId="1" applyNumberFormat="1" applyFont="1" applyFill="1" applyBorder="1" applyAlignment="1">
      <alignment horizontal="center"/>
    </xf>
    <xf numFmtId="1" fontId="4" fillId="3" borderId="30" xfId="1" applyNumberFormat="1" applyFont="1" applyFill="1" applyBorder="1" applyAlignment="1">
      <alignment horizontal="center"/>
    </xf>
    <xf numFmtId="1" fontId="4" fillId="3" borderId="60" xfId="1" applyNumberFormat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4" fillId="3" borderId="52" xfId="1" applyFont="1" applyFill="1" applyBorder="1" applyAlignment="1">
      <alignment horizontal="left" vertical="top" wrapText="1"/>
    </xf>
    <xf numFmtId="0" fontId="4" fillId="3" borderId="5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3" xfId="1" applyFont="1" applyFill="1" applyBorder="1" applyAlignment="1">
      <alignment horizontal="left" vertical="top" wrapText="1"/>
    </xf>
    <xf numFmtId="0" fontId="4" fillId="3" borderId="3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right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PC/Desktop/SLBC%20164/BBD%20Proformas/Central%20Bank%20bbd%20blank%20proforma%20march%202023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Detail"/>
      <sheetName val="Annexure 1-ATMs Data"/>
      <sheetName val="Annexure 2- Basic Banking Data"/>
      <sheetName val="Annexure 3- Priority Sector"/>
      <sheetName val="Annexure 4- Weaker Sector"/>
      <sheetName val="Annexure 4 contd- Weaker Sect"/>
      <sheetName val="Annexure 5-Minority Comm"/>
      <sheetName val="Annexure 6-Min. Disb."/>
      <sheetName val="Annexure 7- Women os"/>
      <sheetName val="Annexure 7contd-Women os"/>
      <sheetName val="Annexure 7 contd-Women os"/>
      <sheetName val="Annexure 8-Women Disb"/>
      <sheetName val="Annexure 9-NPA REVIEW AGRI"/>
      <sheetName val="Annexure 10- AGRI.TERM LOAN"/>
      <sheetName val="Annexure 11 - NRI Deposits"/>
      <sheetName val="Annexure 12 - Edu. Loans"/>
      <sheetName val="Annexure 13-Detail of Edu Loan"/>
      <sheetName val="Ann 14- REVIEW education loans "/>
      <sheetName val="Ann 15 - Nayak"/>
      <sheetName val="Ann 16 - KCC ATM cum Dr.Card"/>
      <sheetName val="Ann 17 - KCC"/>
      <sheetName val="Ann 17A - KCC GOLD Security"/>
      <sheetName val="Ann 18 - GCC "/>
      <sheetName val="Ann 19 - DRI"/>
      <sheetName val="Ann 20 - KCC Seeded with Aadhar"/>
      <sheetName val="Ann 21 - SME New Accs"/>
      <sheetName val="Ann 22 - COLL FREE SME"/>
      <sheetName val="Ann 23 - MSME"/>
      <sheetName val="Ann 24 - RESTRUCTURING MSME"/>
      <sheetName val="Ann 25 - NPA REVIEW MSME"/>
      <sheetName val="Ann 26 - REVIEW MSME"/>
      <sheetName val="Ann 27 - ACP Disbursement"/>
      <sheetName val="Ann 27(1) - ACP Outstanding"/>
      <sheetName val="Ann 28 - SICK MSE UNITS"/>
      <sheetName val="Ann 29 - NPAs "/>
      <sheetName val="Ann 30 - BONDS"/>
      <sheetName val="Ann 27(2) - GLC"/>
      <sheetName val="Ann 31 - Export-1"/>
      <sheetName val="Ann 31.1 -  Export-2"/>
      <sheetName val="Ann 32 - Sarfaesi"/>
      <sheetName val="Ann 33 - FLC CAMPS"/>
      <sheetName val="Ann 34 - Housing finance"/>
      <sheetName val="Ann 35 - RECOVERY UNDER PS"/>
      <sheetName val="Ann 36 - Agro process "/>
      <sheetName val="Ann 37 - PMMY Progress"/>
      <sheetName val="Ann 38 - Bank Mitra"/>
      <sheetName val="Ann 39 - Rupay cards"/>
      <sheetName val="Ann 40 - Standup India Prog."/>
      <sheetName val="Ann 41 - Jansuraksha"/>
      <sheetName val="Ann 42 - PMSBY PMJJBY Ach"/>
      <sheetName val="Ann 43 - APY Tgt Achiev"/>
      <sheetName val="Ann 43A - PMSBY"/>
      <sheetName val="Ann 44 - PMJJBY"/>
      <sheetName val="Ann 45 - APY"/>
      <sheetName val="Ann 46 - claim settled-PMJDY"/>
      <sheetName val="Ann 47 - claim settled-PMSBY"/>
      <sheetName val="Ann 48 - claim settled-PMJJBY"/>
      <sheetName val="Ann 49 - Solar Pumpset"/>
      <sheetName val="Ann 50 - PM Awas Yojana(CLSS)"/>
      <sheetName val="Ann 51 - FLC to be appointed"/>
      <sheetName val="Ann 52 - Jiwan Praman Patra"/>
      <sheetName val="Ann 53 - Warehous.Receipts"/>
      <sheetName val="LBS SHEET"/>
      <sheetName val="Ann 54 - Digital Transaction"/>
      <sheetName val="Ann 55 - SMA"/>
      <sheetName val="Ann 55(1) - Medium"/>
      <sheetName val="Ann 55(2) - SMA 2"/>
      <sheetName val="Ann 56 - Agri Clinic-ABC"/>
      <sheetName val="Ann 57 - Debt Swap"/>
      <sheetName val="Ann 58 - ECLGS"/>
      <sheetName val="Ann 59 - CGSSC"/>
      <sheetName val="Ann 60 - AIF"/>
      <sheetName val="Ann 61 - NPS"/>
      <sheetName val="Bkg Outlets"/>
      <sheetName val="Milestone "/>
      <sheetName val="CD Ratio"/>
      <sheetName val="ACP"/>
      <sheetName val="KCC (2)"/>
      <sheetName val="S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7">
          <cell r="C7">
            <v>7672</v>
          </cell>
          <cell r="D7">
            <v>5434</v>
          </cell>
          <cell r="E7">
            <v>21</v>
          </cell>
          <cell r="F7">
            <v>272</v>
          </cell>
          <cell r="G7">
            <v>7693</v>
          </cell>
          <cell r="H7">
            <v>5706</v>
          </cell>
          <cell r="I7">
            <v>1881</v>
          </cell>
          <cell r="J7">
            <v>1145</v>
          </cell>
          <cell r="K7">
            <v>36</v>
          </cell>
          <cell r="L7">
            <v>21</v>
          </cell>
          <cell r="M7">
            <v>1917</v>
          </cell>
          <cell r="N7">
            <v>1166</v>
          </cell>
        </row>
        <row r="8">
          <cell r="C8">
            <v>681</v>
          </cell>
          <cell r="D8">
            <v>517</v>
          </cell>
          <cell r="E8">
            <v>14</v>
          </cell>
          <cell r="F8">
            <v>31</v>
          </cell>
          <cell r="G8">
            <v>695</v>
          </cell>
          <cell r="H8">
            <v>548</v>
          </cell>
          <cell r="I8">
            <v>105</v>
          </cell>
          <cell r="J8">
            <v>84</v>
          </cell>
          <cell r="K8">
            <v>15</v>
          </cell>
          <cell r="L8">
            <v>15</v>
          </cell>
          <cell r="M8">
            <v>120</v>
          </cell>
          <cell r="N8">
            <v>99</v>
          </cell>
        </row>
        <row r="9">
          <cell r="C9">
            <v>7580</v>
          </cell>
          <cell r="D9">
            <v>5374</v>
          </cell>
          <cell r="E9">
            <v>20</v>
          </cell>
          <cell r="F9">
            <v>20</v>
          </cell>
          <cell r="G9">
            <v>7600</v>
          </cell>
          <cell r="H9">
            <v>5394</v>
          </cell>
          <cell r="I9">
            <v>1840</v>
          </cell>
          <cell r="J9">
            <v>898</v>
          </cell>
          <cell r="K9">
            <v>298</v>
          </cell>
          <cell r="L9">
            <v>20</v>
          </cell>
          <cell r="M9">
            <v>2138</v>
          </cell>
          <cell r="N9">
            <v>918</v>
          </cell>
        </row>
        <row r="10">
          <cell r="C10">
            <v>2070</v>
          </cell>
          <cell r="D10">
            <v>2000</v>
          </cell>
          <cell r="E10">
            <v>3</v>
          </cell>
          <cell r="F10">
            <v>-8</v>
          </cell>
          <cell r="G10">
            <v>2073</v>
          </cell>
          <cell r="H10">
            <v>1992</v>
          </cell>
          <cell r="I10">
            <v>594</v>
          </cell>
          <cell r="J10">
            <v>346</v>
          </cell>
          <cell r="K10">
            <v>53</v>
          </cell>
          <cell r="L10">
            <v>25</v>
          </cell>
          <cell r="M10">
            <v>647</v>
          </cell>
          <cell r="N10">
            <v>371</v>
          </cell>
        </row>
        <row r="11">
          <cell r="C11">
            <v>1384</v>
          </cell>
          <cell r="D11">
            <v>583</v>
          </cell>
          <cell r="E11">
            <v>27</v>
          </cell>
          <cell r="F11">
            <v>10</v>
          </cell>
          <cell r="G11">
            <v>1411</v>
          </cell>
          <cell r="H11">
            <v>593</v>
          </cell>
          <cell r="I11">
            <v>286</v>
          </cell>
          <cell r="J11">
            <v>114</v>
          </cell>
          <cell r="K11">
            <v>25</v>
          </cell>
          <cell r="L11">
            <v>2</v>
          </cell>
          <cell r="M11">
            <v>311</v>
          </cell>
          <cell r="N11">
            <v>116</v>
          </cell>
        </row>
        <row r="12">
          <cell r="C12">
            <v>3612</v>
          </cell>
          <cell r="D12">
            <v>2393</v>
          </cell>
          <cell r="E12">
            <v>50</v>
          </cell>
          <cell r="F12">
            <v>50</v>
          </cell>
          <cell r="G12">
            <v>3662</v>
          </cell>
          <cell r="H12">
            <v>2443</v>
          </cell>
          <cell r="I12">
            <v>1044</v>
          </cell>
          <cell r="J12">
            <v>482</v>
          </cell>
          <cell r="K12">
            <v>28</v>
          </cell>
          <cell r="L12">
            <v>50</v>
          </cell>
          <cell r="M12">
            <v>1072</v>
          </cell>
          <cell r="N12">
            <v>532</v>
          </cell>
        </row>
        <row r="13">
          <cell r="C13">
            <v>1359</v>
          </cell>
          <cell r="D13">
            <v>1277</v>
          </cell>
          <cell r="E13">
            <v>121</v>
          </cell>
          <cell r="F13">
            <v>131</v>
          </cell>
          <cell r="G13">
            <v>1480</v>
          </cell>
          <cell r="H13">
            <v>1408</v>
          </cell>
          <cell r="I13">
            <v>409</v>
          </cell>
          <cell r="J13">
            <v>239</v>
          </cell>
          <cell r="K13">
            <v>42</v>
          </cell>
          <cell r="L13">
            <v>7</v>
          </cell>
          <cell r="M13">
            <v>451</v>
          </cell>
          <cell r="N13">
            <v>246</v>
          </cell>
        </row>
        <row r="14">
          <cell r="C14">
            <v>3173</v>
          </cell>
          <cell r="D14">
            <v>2985</v>
          </cell>
          <cell r="E14">
            <v>116</v>
          </cell>
          <cell r="F14">
            <v>169</v>
          </cell>
          <cell r="G14">
            <v>3289</v>
          </cell>
          <cell r="H14">
            <v>3154</v>
          </cell>
          <cell r="I14">
            <v>745</v>
          </cell>
          <cell r="J14">
            <v>588</v>
          </cell>
          <cell r="K14">
            <v>18</v>
          </cell>
          <cell r="L14">
            <v>44</v>
          </cell>
          <cell r="M14">
            <v>763</v>
          </cell>
          <cell r="N14">
            <v>632</v>
          </cell>
        </row>
        <row r="15">
          <cell r="C15">
            <v>2568</v>
          </cell>
          <cell r="D15">
            <v>2069</v>
          </cell>
          <cell r="E15">
            <v>103</v>
          </cell>
          <cell r="F15">
            <v>186</v>
          </cell>
          <cell r="G15">
            <v>2671</v>
          </cell>
          <cell r="H15">
            <v>2255</v>
          </cell>
          <cell r="I15">
            <v>594</v>
          </cell>
          <cell r="J15">
            <v>345</v>
          </cell>
          <cell r="K15">
            <v>23</v>
          </cell>
          <cell r="L15">
            <v>23</v>
          </cell>
          <cell r="M15">
            <v>617</v>
          </cell>
          <cell r="N15">
            <v>368</v>
          </cell>
        </row>
        <row r="16">
          <cell r="C16">
            <v>12281</v>
          </cell>
          <cell r="D16">
            <v>6212</v>
          </cell>
          <cell r="E16">
            <v>45</v>
          </cell>
          <cell r="F16">
            <v>158</v>
          </cell>
          <cell r="G16">
            <v>12326</v>
          </cell>
          <cell r="H16">
            <v>6370</v>
          </cell>
          <cell r="I16">
            <v>3236</v>
          </cell>
          <cell r="J16">
            <v>1245</v>
          </cell>
          <cell r="K16">
            <v>398</v>
          </cell>
          <cell r="L16">
            <v>45</v>
          </cell>
          <cell r="M16">
            <v>3634</v>
          </cell>
          <cell r="N16">
            <v>1290</v>
          </cell>
        </row>
        <row r="17">
          <cell r="C17">
            <v>2195</v>
          </cell>
          <cell r="D17">
            <v>1126</v>
          </cell>
          <cell r="E17">
            <v>30</v>
          </cell>
          <cell r="F17">
            <v>56</v>
          </cell>
          <cell r="G17">
            <v>2225</v>
          </cell>
          <cell r="H17">
            <v>1182</v>
          </cell>
          <cell r="I17">
            <v>356</v>
          </cell>
          <cell r="J17">
            <v>145</v>
          </cell>
          <cell r="K17">
            <v>81</v>
          </cell>
          <cell r="L17">
            <v>30</v>
          </cell>
          <cell r="M17">
            <v>437</v>
          </cell>
          <cell r="N17">
            <v>175</v>
          </cell>
        </row>
        <row r="18">
          <cell r="C18">
            <v>13903</v>
          </cell>
          <cell r="D18">
            <v>8508</v>
          </cell>
          <cell r="E18">
            <v>62</v>
          </cell>
          <cell r="F18">
            <v>203</v>
          </cell>
          <cell r="G18">
            <v>13965</v>
          </cell>
          <cell r="H18">
            <v>8711</v>
          </cell>
          <cell r="I18">
            <v>4012</v>
          </cell>
          <cell r="J18">
            <v>2229</v>
          </cell>
          <cell r="K18">
            <v>268</v>
          </cell>
          <cell r="L18">
            <v>62</v>
          </cell>
          <cell r="M18">
            <v>4280</v>
          </cell>
          <cell r="N18">
            <v>2291</v>
          </cell>
        </row>
        <row r="19">
          <cell r="C19">
            <v>1583</v>
          </cell>
          <cell r="D19">
            <v>1312</v>
          </cell>
          <cell r="E19">
            <v>21</v>
          </cell>
          <cell r="F19">
            <v>47</v>
          </cell>
          <cell r="G19">
            <v>1604</v>
          </cell>
          <cell r="H19">
            <v>1359</v>
          </cell>
          <cell r="I19">
            <v>468</v>
          </cell>
          <cell r="J19">
            <v>331</v>
          </cell>
          <cell r="K19">
            <v>56</v>
          </cell>
          <cell r="L19">
            <v>21</v>
          </cell>
          <cell r="M19">
            <v>524</v>
          </cell>
          <cell r="N19">
            <v>352</v>
          </cell>
        </row>
        <row r="20">
          <cell r="C20">
            <v>2355</v>
          </cell>
          <cell r="D20">
            <v>1173</v>
          </cell>
          <cell r="E20">
            <v>66</v>
          </cell>
          <cell r="F20">
            <v>65</v>
          </cell>
          <cell r="G20">
            <v>2421</v>
          </cell>
          <cell r="H20">
            <v>1238</v>
          </cell>
          <cell r="I20">
            <v>368</v>
          </cell>
          <cell r="J20">
            <v>134</v>
          </cell>
          <cell r="K20">
            <v>58</v>
          </cell>
          <cell r="L20">
            <v>66</v>
          </cell>
          <cell r="M20">
            <v>426</v>
          </cell>
          <cell r="N20">
            <v>200</v>
          </cell>
        </row>
        <row r="21">
          <cell r="C21">
            <v>3572</v>
          </cell>
          <cell r="D21">
            <v>3444</v>
          </cell>
          <cell r="E21">
            <v>35</v>
          </cell>
          <cell r="F21">
            <v>35</v>
          </cell>
          <cell r="G21">
            <v>3607</v>
          </cell>
          <cell r="H21">
            <v>3479</v>
          </cell>
          <cell r="I21">
            <v>870</v>
          </cell>
          <cell r="J21">
            <v>528</v>
          </cell>
          <cell r="K21">
            <v>26</v>
          </cell>
          <cell r="L21">
            <v>35</v>
          </cell>
          <cell r="M21">
            <v>896</v>
          </cell>
          <cell r="N21">
            <v>563</v>
          </cell>
        </row>
        <row r="22">
          <cell r="C22">
            <v>5315</v>
          </cell>
          <cell r="D22">
            <v>4198</v>
          </cell>
          <cell r="E22">
            <v>113</v>
          </cell>
          <cell r="F22">
            <v>50</v>
          </cell>
          <cell r="G22">
            <v>5428</v>
          </cell>
          <cell r="H22">
            <v>4248</v>
          </cell>
          <cell r="I22">
            <v>1271</v>
          </cell>
          <cell r="J22">
            <v>671</v>
          </cell>
          <cell r="K22">
            <v>51</v>
          </cell>
          <cell r="L22">
            <v>113</v>
          </cell>
          <cell r="M22">
            <v>1322</v>
          </cell>
          <cell r="N22">
            <v>784</v>
          </cell>
        </row>
        <row r="23">
          <cell r="C23">
            <v>1853</v>
          </cell>
          <cell r="D23">
            <v>1897</v>
          </cell>
          <cell r="E23">
            <v>208</v>
          </cell>
          <cell r="F23">
            <v>230</v>
          </cell>
          <cell r="G23">
            <v>2061</v>
          </cell>
          <cell r="H23">
            <v>2127</v>
          </cell>
          <cell r="I23">
            <v>419</v>
          </cell>
          <cell r="J23">
            <v>368</v>
          </cell>
          <cell r="K23">
            <v>32</v>
          </cell>
          <cell r="L23">
            <v>80</v>
          </cell>
          <cell r="M23">
            <v>451</v>
          </cell>
          <cell r="N23">
            <v>448</v>
          </cell>
        </row>
        <row r="24">
          <cell r="C24">
            <v>4209</v>
          </cell>
          <cell r="D24">
            <v>2771</v>
          </cell>
          <cell r="E24">
            <v>190</v>
          </cell>
          <cell r="F24">
            <v>37</v>
          </cell>
          <cell r="G24">
            <v>4399</v>
          </cell>
          <cell r="H24">
            <v>2808</v>
          </cell>
          <cell r="I24">
            <v>1613</v>
          </cell>
          <cell r="J24">
            <v>857</v>
          </cell>
          <cell r="K24">
            <v>159</v>
          </cell>
          <cell r="L24">
            <v>190</v>
          </cell>
          <cell r="M24">
            <v>1772</v>
          </cell>
          <cell r="N24">
            <v>1047</v>
          </cell>
        </row>
        <row r="25">
          <cell r="C25">
            <v>583</v>
          </cell>
          <cell r="D25">
            <v>599</v>
          </cell>
          <cell r="E25">
            <v>75</v>
          </cell>
          <cell r="F25">
            <v>63</v>
          </cell>
          <cell r="G25">
            <v>658</v>
          </cell>
          <cell r="H25">
            <v>662</v>
          </cell>
          <cell r="I25">
            <v>283</v>
          </cell>
          <cell r="J25">
            <v>254</v>
          </cell>
          <cell r="K25">
            <v>23</v>
          </cell>
          <cell r="L25">
            <v>22</v>
          </cell>
          <cell r="M25">
            <v>306</v>
          </cell>
          <cell r="N25">
            <v>276</v>
          </cell>
        </row>
        <row r="26">
          <cell r="C26">
            <v>2903</v>
          </cell>
          <cell r="D26">
            <v>1672</v>
          </cell>
          <cell r="E26">
            <v>70</v>
          </cell>
          <cell r="F26">
            <v>34</v>
          </cell>
          <cell r="G26">
            <v>2973</v>
          </cell>
          <cell r="H26">
            <v>1706</v>
          </cell>
          <cell r="I26">
            <v>863</v>
          </cell>
          <cell r="J26">
            <v>401</v>
          </cell>
          <cell r="K26">
            <v>17</v>
          </cell>
          <cell r="L26">
            <v>70</v>
          </cell>
          <cell r="M26">
            <v>880</v>
          </cell>
          <cell r="N26">
            <v>471</v>
          </cell>
        </row>
        <row r="27">
          <cell r="C27">
            <v>5866</v>
          </cell>
          <cell r="D27">
            <v>3946</v>
          </cell>
          <cell r="E27">
            <v>62</v>
          </cell>
          <cell r="F27">
            <v>196</v>
          </cell>
          <cell r="G27">
            <v>5928</v>
          </cell>
          <cell r="H27">
            <v>4142</v>
          </cell>
          <cell r="I27">
            <v>1944</v>
          </cell>
          <cell r="J27">
            <v>1112</v>
          </cell>
          <cell r="K27">
            <v>107</v>
          </cell>
          <cell r="L27">
            <v>62</v>
          </cell>
          <cell r="M27">
            <v>2051</v>
          </cell>
          <cell r="N27">
            <v>1174</v>
          </cell>
        </row>
        <row r="28">
          <cell r="C28">
            <v>2425</v>
          </cell>
          <cell r="D28">
            <v>2158</v>
          </cell>
          <cell r="E28">
            <v>117</v>
          </cell>
          <cell r="F28">
            <v>117</v>
          </cell>
          <cell r="G28">
            <v>2542</v>
          </cell>
          <cell r="H28">
            <v>2275</v>
          </cell>
          <cell r="I28">
            <v>491</v>
          </cell>
          <cell r="J28">
            <v>408</v>
          </cell>
          <cell r="K28">
            <v>24</v>
          </cell>
          <cell r="L28">
            <v>117</v>
          </cell>
          <cell r="M28">
            <v>515</v>
          </cell>
          <cell r="N28">
            <v>525</v>
          </cell>
        </row>
        <row r="29">
          <cell r="C29">
            <v>2483</v>
          </cell>
          <cell r="D29">
            <v>1955</v>
          </cell>
          <cell r="E29">
            <v>71</v>
          </cell>
          <cell r="F29">
            <v>138</v>
          </cell>
          <cell r="G29">
            <v>2554</v>
          </cell>
          <cell r="H29">
            <v>2093</v>
          </cell>
          <cell r="I29">
            <v>561</v>
          </cell>
          <cell r="J29">
            <v>343</v>
          </cell>
          <cell r="K29">
            <v>61</v>
          </cell>
          <cell r="L29">
            <v>81</v>
          </cell>
          <cell r="M29">
            <v>622</v>
          </cell>
          <cell r="N29">
            <v>424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14" zoomScale="60" zoomScaleNormal="70" workbookViewId="0">
      <pane xSplit="3" ySplit="5" topLeftCell="D919" activePane="bottomRight" state="frozen"/>
      <selection activeCell="A914" sqref="A914"/>
      <selection pane="topRight" activeCell="D914" sqref="D914"/>
      <selection pane="bottomLeft" activeCell="A919" sqref="A919"/>
      <selection pane="bottomRight" activeCell="B914" sqref="B914:O914"/>
    </sheetView>
  </sheetViews>
  <sheetFormatPr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48" customWidth="1"/>
    <col min="20" max="16384" width="8.88671875" style="48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99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</row>
    <row r="4" spans="3:16" ht="22.2" hidden="1" x14ac:dyDescent="0.3">
      <c r="C4" s="196" t="s">
        <v>1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>SUM(K6:K27)</f>
        <v>0</v>
      </c>
      <c r="L28" s="12"/>
      <c r="M28" s="12">
        <f>SUM(M6:M27)</f>
        <v>0</v>
      </c>
      <c r="N28" s="12"/>
      <c r="O28" s="12">
        <f>SUM(O6:O27)</f>
        <v>0</v>
      </c>
      <c r="P28" s="12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1"/>
    </row>
    <row r="32" spans="3:16" ht="22.2" hidden="1" x14ac:dyDescent="0.3">
      <c r="C32" s="196" t="s">
        <v>1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8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>SUM(K34:K55)</f>
        <v>0</v>
      </c>
      <c r="L56" s="12"/>
      <c r="M56" s="12">
        <f>SUM(M34:M55)</f>
        <v>0</v>
      </c>
      <c r="N56" s="12"/>
      <c r="O56" s="12">
        <f>SUM(O34:O55)</f>
        <v>0</v>
      </c>
      <c r="P56" s="12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99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1"/>
    </row>
    <row r="60" spans="3:16" ht="22.2" hidden="1" x14ac:dyDescent="0.3">
      <c r="C60" s="196" t="s">
        <v>1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8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>SUM(K62:K83)</f>
        <v>0</v>
      </c>
      <c r="L84" s="12"/>
      <c r="M84" s="12">
        <f>SUM(M62:M83)</f>
        <v>0</v>
      </c>
      <c r="N84" s="12"/>
      <c r="O84" s="12">
        <f>SUM(O62:O83)</f>
        <v>0</v>
      </c>
      <c r="P84" s="12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99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1"/>
    </row>
    <row r="88" spans="3:16" ht="22.2" hidden="1" x14ac:dyDescent="0.3">
      <c r="C88" s="196" t="s">
        <v>1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8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>SUM(K90:K111)</f>
        <v>0</v>
      </c>
      <c r="L112" s="12"/>
      <c r="M112" s="12">
        <f>SUM(M90:M111)</f>
        <v>0</v>
      </c>
      <c r="N112" s="12"/>
      <c r="O112" s="12">
        <f>SUM(O90:O111)</f>
        <v>0</v>
      </c>
      <c r="P112" s="12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99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1"/>
    </row>
    <row r="116" spans="3:16" ht="22.2" hidden="1" x14ac:dyDescent="0.3">
      <c r="C116" s="196" t="s">
        <v>1</v>
      </c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8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>SUM(K118:K139)</f>
        <v>0</v>
      </c>
      <c r="L140" s="12"/>
      <c r="M140" s="12">
        <f>SUM(M118:M139)</f>
        <v>0</v>
      </c>
      <c r="N140" s="12"/>
      <c r="O140" s="12">
        <f>SUM(O118:O139)</f>
        <v>0</v>
      </c>
      <c r="P140" s="12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99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1"/>
    </row>
    <row r="144" spans="3:16" ht="22.2" hidden="1" x14ac:dyDescent="0.3">
      <c r="C144" s="196" t="s">
        <v>1</v>
      </c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8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>SUM(K146:K167)</f>
        <v>0</v>
      </c>
      <c r="L168" s="12"/>
      <c r="M168" s="12">
        <f>SUM(M146:M167)</f>
        <v>0</v>
      </c>
      <c r="N168" s="12"/>
      <c r="O168" s="12">
        <f>SUM(O146:O167)</f>
        <v>0</v>
      </c>
      <c r="P168" s="12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99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1"/>
    </row>
    <row r="172" spans="3:16" ht="22.2" hidden="1" x14ac:dyDescent="0.3">
      <c r="C172" s="196" t="s">
        <v>1</v>
      </c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8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>SUM(K174:K195)</f>
        <v>0</v>
      </c>
      <c r="L196" s="12"/>
      <c r="M196" s="12">
        <f>SUM(M174:M195)</f>
        <v>0</v>
      </c>
      <c r="N196" s="12"/>
      <c r="O196" s="12">
        <f>SUM(O174:O195)</f>
        <v>0</v>
      </c>
      <c r="P196" s="12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99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1"/>
    </row>
    <row r="200" spans="3:16" ht="22.2" hidden="1" x14ac:dyDescent="0.3">
      <c r="C200" s="196" t="s">
        <v>1</v>
      </c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8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>SUM(K202:K223)</f>
        <v>0</v>
      </c>
      <c r="L224" s="12"/>
      <c r="M224" s="12">
        <f>SUM(M202:M223)</f>
        <v>0</v>
      </c>
      <c r="N224" s="12"/>
      <c r="O224" s="12">
        <f>SUM(O202:O223)</f>
        <v>0</v>
      </c>
      <c r="P224" s="12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99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1"/>
    </row>
    <row r="228" spans="3:16" ht="22.2" hidden="1" x14ac:dyDescent="0.3">
      <c r="C228" s="196" t="s">
        <v>1</v>
      </c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8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>SUM(K230:K251)</f>
        <v>0</v>
      </c>
      <c r="L252" s="12"/>
      <c r="M252" s="12">
        <f>SUM(M230:M251)</f>
        <v>0</v>
      </c>
      <c r="N252" s="12"/>
      <c r="O252" s="12">
        <f>SUM(O230:O251)</f>
        <v>0</v>
      </c>
      <c r="P252" s="12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99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1"/>
    </row>
    <row r="256" spans="3:16" ht="22.2" hidden="1" x14ac:dyDescent="0.3">
      <c r="C256" s="196" t="s">
        <v>1</v>
      </c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8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>SUM(K258:K279)</f>
        <v>0</v>
      </c>
      <c r="L280" s="12"/>
      <c r="M280" s="12">
        <f>SUM(M258:M279)</f>
        <v>0</v>
      </c>
      <c r="N280" s="12"/>
      <c r="O280" s="12">
        <f>SUM(O258:O279)</f>
        <v>0</v>
      </c>
      <c r="P280" s="12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99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1"/>
    </row>
    <row r="284" spans="3:16" ht="22.2" hidden="1" x14ac:dyDescent="0.3">
      <c r="C284" s="196" t="s">
        <v>1</v>
      </c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8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>SUM(K286:K307)</f>
        <v>0</v>
      </c>
      <c r="L308" s="12"/>
      <c r="M308" s="12">
        <f>SUM(M286:M307)</f>
        <v>0</v>
      </c>
      <c r="N308" s="12"/>
      <c r="O308" s="12">
        <f>SUM(O286:O307)</f>
        <v>0</v>
      </c>
      <c r="P308" s="12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99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1"/>
    </row>
    <row r="312" spans="3:16" ht="22.2" hidden="1" x14ac:dyDescent="0.3">
      <c r="C312" s="196" t="s">
        <v>1</v>
      </c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8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>SUM(K314:K335)</f>
        <v>0</v>
      </c>
      <c r="L336" s="12"/>
      <c r="M336" s="12">
        <f>SUM(M314:M335)</f>
        <v>0</v>
      </c>
      <c r="N336" s="12"/>
      <c r="O336" s="12">
        <f>SUM(O314:O335)</f>
        <v>0</v>
      </c>
      <c r="P336" s="12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99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1"/>
    </row>
    <row r="340" spans="3:16" ht="22.2" hidden="1" x14ac:dyDescent="0.3">
      <c r="C340" s="196" t="s">
        <v>1</v>
      </c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8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>SUM(K342:K363)</f>
        <v>0</v>
      </c>
      <c r="L364" s="12"/>
      <c r="M364" s="12">
        <f>SUM(M342:M363)</f>
        <v>0</v>
      </c>
      <c r="N364" s="12"/>
      <c r="O364" s="12">
        <f>SUM(O342:O363)</f>
        <v>0</v>
      </c>
      <c r="P364" s="12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99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1"/>
    </row>
    <row r="368" spans="3:16" ht="22.2" hidden="1" x14ac:dyDescent="0.3">
      <c r="C368" s="196" t="s">
        <v>1</v>
      </c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8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>SUM(K370:K391)</f>
        <v>0</v>
      </c>
      <c r="L392" s="12"/>
      <c r="M392" s="12">
        <f>SUM(M370:M391)</f>
        <v>180</v>
      </c>
      <c r="N392" s="12"/>
      <c r="O392" s="12">
        <f>SUM(O370:O391)</f>
        <v>0</v>
      </c>
      <c r="P392" s="12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99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1"/>
    </row>
    <row r="396" spans="3:16" ht="22.2" hidden="1" x14ac:dyDescent="0.3">
      <c r="C396" s="196" t="s">
        <v>1</v>
      </c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8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>SUM(K398:K419)</f>
        <v>0</v>
      </c>
      <c r="L420" s="12"/>
      <c r="M420" s="12">
        <f>SUM(M398:M419)</f>
        <v>0</v>
      </c>
      <c r="N420" s="12"/>
      <c r="O420" s="12">
        <f>SUM(O398:O419)</f>
        <v>0</v>
      </c>
      <c r="P420" s="12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99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1"/>
    </row>
    <row r="424" spans="3:16" ht="22.2" hidden="1" x14ac:dyDescent="0.3">
      <c r="C424" s="196" t="s">
        <v>1</v>
      </c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8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>SUM(K426:K447)</f>
        <v>0</v>
      </c>
      <c r="L448" s="12"/>
      <c r="M448" s="12">
        <f>SUM(M426:M447)</f>
        <v>0</v>
      </c>
      <c r="N448" s="12"/>
      <c r="O448" s="12">
        <f>SUM(O426:O447)</f>
        <v>0</v>
      </c>
      <c r="P448" s="12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99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1"/>
    </row>
    <row r="452" spans="3:16" ht="22.2" hidden="1" x14ac:dyDescent="0.3">
      <c r="C452" s="196" t="s">
        <v>1</v>
      </c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8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>SUM(K454:K475)</f>
        <v>0</v>
      </c>
      <c r="L476" s="12"/>
      <c r="M476" s="12">
        <f>SUM(M454:M475)</f>
        <v>0</v>
      </c>
      <c r="N476" s="12"/>
      <c r="O476" s="12">
        <f>SUM(O454:O475)</f>
        <v>0</v>
      </c>
      <c r="P476" s="12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99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1"/>
    </row>
    <row r="480" spans="3:16" ht="22.2" hidden="1" x14ac:dyDescent="0.3">
      <c r="C480" s="196" t="s">
        <v>1</v>
      </c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8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>SUM(K482:K503)</f>
        <v>0</v>
      </c>
      <c r="L504" s="12"/>
      <c r="M504" s="12">
        <f>SUM(M482:M503)</f>
        <v>0</v>
      </c>
      <c r="N504" s="12"/>
      <c r="O504" s="12">
        <f>SUM(O482:O503)</f>
        <v>0</v>
      </c>
      <c r="P504" s="12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99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1"/>
    </row>
    <row r="508" spans="3:16" ht="22.2" hidden="1" x14ac:dyDescent="0.3">
      <c r="C508" s="196" t="s">
        <v>1</v>
      </c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8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>SUM(K510:K531)</f>
        <v>0</v>
      </c>
      <c r="L532" s="12"/>
      <c r="M532" s="12">
        <f>SUM(M510:M531)</f>
        <v>0</v>
      </c>
      <c r="N532" s="12"/>
      <c r="O532" s="12">
        <f>SUM(O510:O531)</f>
        <v>0</v>
      </c>
      <c r="P532" s="12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1"/>
    </row>
    <row r="536" spans="3:16" ht="22.2" hidden="1" x14ac:dyDescent="0.3">
      <c r="C536" s="196" t="s">
        <v>1</v>
      </c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8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>SUM(K538:K559)</f>
        <v>0</v>
      </c>
      <c r="L560" s="12"/>
      <c r="M560" s="12">
        <f>SUM(M538:M559)</f>
        <v>0</v>
      </c>
      <c r="N560" s="12"/>
      <c r="O560" s="12">
        <f>SUM(O538:O559)</f>
        <v>0</v>
      </c>
      <c r="P560" s="12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99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1"/>
    </row>
    <row r="564" spans="3:16" ht="22.2" hidden="1" x14ac:dyDescent="0.3">
      <c r="C564" s="196" t="s">
        <v>1</v>
      </c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8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>SUM(K566:K587)</f>
        <v>0</v>
      </c>
      <c r="L588" s="12"/>
      <c r="M588" s="12">
        <f>SUM(M566:M587)</f>
        <v>0</v>
      </c>
      <c r="N588" s="12"/>
      <c r="O588" s="12">
        <f>SUM(O566:O587)</f>
        <v>0</v>
      </c>
      <c r="P588" s="12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99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1"/>
    </row>
    <row r="592" spans="3:16" ht="22.2" hidden="1" x14ac:dyDescent="0.3">
      <c r="C592" s="196" t="s">
        <v>1</v>
      </c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8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>SUM(K594:K615)</f>
        <v>0</v>
      </c>
      <c r="L616" s="12"/>
      <c r="M616" s="12">
        <f>SUM(M594:M615)</f>
        <v>0</v>
      </c>
      <c r="N616" s="12"/>
      <c r="O616" s="12">
        <f>SUM(O594:O615)</f>
        <v>0</v>
      </c>
      <c r="P616" s="12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99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1"/>
    </row>
    <row r="620" spans="3:16" ht="22.2" hidden="1" x14ac:dyDescent="0.3">
      <c r="C620" s="196" t="s">
        <v>1</v>
      </c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8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>SUM(K622:K643)</f>
        <v>0</v>
      </c>
      <c r="L644" s="12"/>
      <c r="M644" s="12">
        <f>SUM(M622:M643)</f>
        <v>0</v>
      </c>
      <c r="N644" s="12"/>
      <c r="O644" s="12">
        <f>SUM(O622:O643)</f>
        <v>0</v>
      </c>
      <c r="P644" s="12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99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1"/>
    </row>
    <row r="648" spans="3:16" ht="22.2" hidden="1" x14ac:dyDescent="0.3">
      <c r="C648" s="196" t="s">
        <v>1</v>
      </c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8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>SUM(K650:K671)</f>
        <v>0</v>
      </c>
      <c r="L672" s="12"/>
      <c r="M672" s="12">
        <f>SUM(M650:M671)</f>
        <v>0</v>
      </c>
      <c r="N672" s="12"/>
      <c r="O672" s="12">
        <f>SUM(O650:O671)</f>
        <v>0</v>
      </c>
      <c r="P672" s="12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99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1"/>
    </row>
    <row r="676" spans="3:16" ht="22.2" hidden="1" x14ac:dyDescent="0.3">
      <c r="C676" s="196" t="s">
        <v>1</v>
      </c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8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>SUM(K678:K699)</f>
        <v>0</v>
      </c>
      <c r="L700" s="12"/>
      <c r="M700" s="12">
        <f>SUM(M678:M699)</f>
        <v>0</v>
      </c>
      <c r="N700" s="12"/>
      <c r="O700" s="12">
        <f>SUM(O678:O699)</f>
        <v>0</v>
      </c>
      <c r="P700" s="12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99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1"/>
    </row>
    <row r="704" spans="3:16" ht="22.2" hidden="1" x14ac:dyDescent="0.3">
      <c r="C704" s="196" t="s">
        <v>1</v>
      </c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8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>SUM(K706:K727)</f>
        <v>0</v>
      </c>
      <c r="L728" s="12"/>
      <c r="M728" s="12">
        <f>SUM(M706:M727)</f>
        <v>0</v>
      </c>
      <c r="N728" s="12"/>
      <c r="O728" s="12">
        <f>SUM(O706:O727)</f>
        <v>0</v>
      </c>
      <c r="P728" s="12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99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1"/>
    </row>
    <row r="732" spans="3:16" ht="22.2" hidden="1" x14ac:dyDescent="0.3">
      <c r="C732" s="196" t="s">
        <v>1</v>
      </c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8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>SUM(K734:K755)</f>
        <v>0</v>
      </c>
      <c r="L756" s="12"/>
      <c r="M756" s="12">
        <f>SUM(M734:M755)</f>
        <v>0</v>
      </c>
      <c r="N756" s="12"/>
      <c r="O756" s="12">
        <f>SUM(O734:O755)</f>
        <v>0</v>
      </c>
      <c r="P756" s="12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99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1"/>
    </row>
    <row r="760" spans="3:16" ht="22.2" hidden="1" x14ac:dyDescent="0.3">
      <c r="C760" s="196" t="s">
        <v>1</v>
      </c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8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>SUM(K762:K783)</f>
        <v>0</v>
      </c>
      <c r="L784" s="12"/>
      <c r="M784" s="12">
        <f>SUM(M762:M783)</f>
        <v>0</v>
      </c>
      <c r="N784" s="12"/>
      <c r="O784" s="12">
        <f>SUM(O762:O783)</f>
        <v>0</v>
      </c>
      <c r="P784" s="12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99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1"/>
    </row>
    <row r="788" spans="3:16" ht="22.2" hidden="1" x14ac:dyDescent="0.3">
      <c r="C788" s="196" t="s">
        <v>1</v>
      </c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8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>SUM(K790:K811)</f>
        <v>0</v>
      </c>
      <c r="L812" s="12"/>
      <c r="M812" s="12">
        <f>SUM(M790:M811)</f>
        <v>0</v>
      </c>
      <c r="N812" s="12"/>
      <c r="O812" s="12">
        <f>SUM(O790:O811)</f>
        <v>0</v>
      </c>
      <c r="P812" s="12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99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1"/>
    </row>
    <row r="816" spans="3:16" ht="22.2" hidden="1" x14ac:dyDescent="0.3">
      <c r="C816" s="196" t="s">
        <v>1</v>
      </c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8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>SUM(K818:K839)</f>
        <v>0</v>
      </c>
      <c r="L840" s="12"/>
      <c r="M840" s="12">
        <f>SUM(M818:M839)</f>
        <v>0</v>
      </c>
      <c r="N840" s="12"/>
      <c r="O840" s="12">
        <f>SUM(O818:O839)</f>
        <v>0</v>
      </c>
      <c r="P840" s="12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75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7"/>
    </row>
    <row r="844" spans="3:16" ht="15" hidden="1" x14ac:dyDescent="0.3">
      <c r="C844" s="178" t="s">
        <v>1</v>
      </c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80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 t="shared" ref="E846:E867" si="0"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K867" si="1">K6+K34+K62+K90+K118+K146+K174+K202+K230+K258+K286+K314+K342+K370+K398+K426+K454+K482+K510+K538+K566+K594+K622+K650+K678+K706+K734+K762+K790+K818</f>
        <v>0</v>
      </c>
      <c r="L846" s="13"/>
      <c r="M846" s="13">
        <f t="shared" ref="M846:M867" si="2">M6+M34+M62+M90+M118+M146+M174+M202+M230+M258+M286+M314+M342+M370+M398+M426+M454+M482+M510+M538+M566+M594+M622+M650+M678+M706+M734+M762+M790+M818</f>
        <v>20</v>
      </c>
      <c r="N846" s="13"/>
      <c r="O846" s="13">
        <f t="shared" ref="O846:O867" si="3">O6+O34+O62+O90+O118+O146+O174+O202+O230+O258+O286+O314+O342+O370+O398+O426+O454+O482+O510+O538+O566+O594+O622+O650+O678+O706+O734+O762+O790+O818</f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si="0"/>
        <v>0</v>
      </c>
      <c r="F847" s="13"/>
      <c r="G847" s="13"/>
      <c r="H847" s="13"/>
      <c r="I847" s="13"/>
      <c r="J847" s="13"/>
      <c r="K847" s="13">
        <f t="shared" si="1"/>
        <v>0</v>
      </c>
      <c r="L847" s="13"/>
      <c r="M847" s="13">
        <f t="shared" si="2"/>
        <v>8</v>
      </c>
      <c r="N847" s="13"/>
      <c r="O847" s="13">
        <f t="shared" si="3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0"/>
        <v>0</v>
      </c>
      <c r="F848" s="13"/>
      <c r="G848" s="13"/>
      <c r="H848" s="13"/>
      <c r="I848" s="13"/>
      <c r="J848" s="13"/>
      <c r="K848" s="13">
        <f t="shared" si="1"/>
        <v>0</v>
      </c>
      <c r="L848" s="13"/>
      <c r="M848" s="13">
        <f t="shared" si="2"/>
        <v>9</v>
      </c>
      <c r="N848" s="13"/>
      <c r="O848" s="13">
        <f t="shared" si="3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0"/>
        <v>0</v>
      </c>
      <c r="F849" s="13"/>
      <c r="G849" s="13"/>
      <c r="H849" s="13"/>
      <c r="I849" s="13"/>
      <c r="J849" s="13"/>
      <c r="K849" s="13">
        <f t="shared" si="1"/>
        <v>0</v>
      </c>
      <c r="L849" s="13"/>
      <c r="M849" s="13">
        <f t="shared" si="2"/>
        <v>15</v>
      </c>
      <c r="N849" s="13"/>
      <c r="O849" s="13">
        <f t="shared" si="3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0"/>
        <v>0</v>
      </c>
      <c r="F850" s="13"/>
      <c r="G850" s="13"/>
      <c r="H850" s="13"/>
      <c r="I850" s="13"/>
      <c r="J850" s="13"/>
      <c r="K850" s="13">
        <f t="shared" si="1"/>
        <v>0</v>
      </c>
      <c r="L850" s="13"/>
      <c r="M850" s="13">
        <f t="shared" si="2"/>
        <v>5</v>
      </c>
      <c r="N850" s="13"/>
      <c r="O850" s="13">
        <f t="shared" si="3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0"/>
        <v>0</v>
      </c>
      <c r="F851" s="13"/>
      <c r="G851" s="13"/>
      <c r="H851" s="13"/>
      <c r="I851" s="13"/>
      <c r="J851" s="13"/>
      <c r="K851" s="13">
        <f t="shared" si="1"/>
        <v>0</v>
      </c>
      <c r="L851" s="13"/>
      <c r="M851" s="13">
        <f t="shared" si="2"/>
        <v>2</v>
      </c>
      <c r="N851" s="13"/>
      <c r="O851" s="13">
        <f t="shared" si="3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0"/>
        <v>0</v>
      </c>
      <c r="F852" s="13"/>
      <c r="G852" s="13"/>
      <c r="H852" s="13"/>
      <c r="I852" s="13"/>
      <c r="J852" s="13"/>
      <c r="K852" s="13">
        <f t="shared" si="1"/>
        <v>0</v>
      </c>
      <c r="L852" s="13"/>
      <c r="M852" s="13">
        <f t="shared" si="2"/>
        <v>3</v>
      </c>
      <c r="N852" s="13"/>
      <c r="O852" s="13">
        <f t="shared" si="3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0"/>
        <v>0</v>
      </c>
      <c r="F853" s="13"/>
      <c r="G853" s="13"/>
      <c r="H853" s="13"/>
      <c r="I853" s="13"/>
      <c r="J853" s="13"/>
      <c r="K853" s="13">
        <f t="shared" si="1"/>
        <v>0</v>
      </c>
      <c r="L853" s="13"/>
      <c r="M853" s="13">
        <f t="shared" si="2"/>
        <v>6</v>
      </c>
      <c r="N853" s="13"/>
      <c r="O853" s="13">
        <f t="shared" si="3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0"/>
        <v>0</v>
      </c>
      <c r="F854" s="13"/>
      <c r="G854" s="13"/>
      <c r="H854" s="13"/>
      <c r="I854" s="13"/>
      <c r="J854" s="13"/>
      <c r="K854" s="13">
        <f t="shared" si="1"/>
        <v>0</v>
      </c>
      <c r="L854" s="13"/>
      <c r="M854" s="13">
        <f t="shared" si="2"/>
        <v>15</v>
      </c>
      <c r="N854" s="13"/>
      <c r="O854" s="13">
        <f t="shared" si="3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0"/>
        <v>0</v>
      </c>
      <c r="F855" s="13"/>
      <c r="G855" s="13"/>
      <c r="H855" s="13"/>
      <c r="I855" s="13"/>
      <c r="J855" s="13"/>
      <c r="K855" s="13">
        <f t="shared" si="1"/>
        <v>0</v>
      </c>
      <c r="L855" s="13"/>
      <c r="M855" s="13">
        <f t="shared" si="2"/>
        <v>3</v>
      </c>
      <c r="N855" s="13"/>
      <c r="O855" s="13">
        <f t="shared" si="3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0"/>
        <v>0</v>
      </c>
      <c r="F856" s="13"/>
      <c r="G856" s="13"/>
      <c r="H856" s="13"/>
      <c r="I856" s="13"/>
      <c r="J856" s="13"/>
      <c r="K856" s="13">
        <f t="shared" si="1"/>
        <v>0</v>
      </c>
      <c r="L856" s="13"/>
      <c r="M856" s="13">
        <f t="shared" si="2"/>
        <v>8</v>
      </c>
      <c r="N856" s="13"/>
      <c r="O856" s="13">
        <f t="shared" si="3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0"/>
        <v>0</v>
      </c>
      <c r="F857" s="13"/>
      <c r="G857" s="13"/>
      <c r="H857" s="13"/>
      <c r="I857" s="13"/>
      <c r="J857" s="13"/>
      <c r="K857" s="13">
        <f t="shared" si="1"/>
        <v>0</v>
      </c>
      <c r="L857" s="13"/>
      <c r="M857" s="13">
        <f t="shared" si="2"/>
        <v>5</v>
      </c>
      <c r="N857" s="13"/>
      <c r="O857" s="13">
        <f t="shared" si="3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0"/>
        <v>0</v>
      </c>
      <c r="F858" s="13"/>
      <c r="G858" s="13"/>
      <c r="H858" s="13"/>
      <c r="I858" s="13"/>
      <c r="J858" s="13"/>
      <c r="K858" s="13">
        <f t="shared" si="1"/>
        <v>0</v>
      </c>
      <c r="L858" s="13"/>
      <c r="M858" s="13">
        <f t="shared" si="2"/>
        <v>5</v>
      </c>
      <c r="N858" s="13"/>
      <c r="O858" s="13">
        <f t="shared" si="3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0"/>
        <v>0</v>
      </c>
      <c r="F859" s="13"/>
      <c r="G859" s="13"/>
      <c r="H859" s="13"/>
      <c r="I859" s="13"/>
      <c r="J859" s="13"/>
      <c r="K859" s="13">
        <f t="shared" si="1"/>
        <v>0</v>
      </c>
      <c r="L859" s="13"/>
      <c r="M859" s="13">
        <f t="shared" si="2"/>
        <v>36</v>
      </c>
      <c r="N859" s="13"/>
      <c r="O859" s="13">
        <f t="shared" si="3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0"/>
        <v>0</v>
      </c>
      <c r="F860" s="13"/>
      <c r="G860" s="13"/>
      <c r="H860" s="13"/>
      <c r="I860" s="13"/>
      <c r="J860" s="13"/>
      <c r="K860" s="13">
        <f t="shared" si="1"/>
        <v>0</v>
      </c>
      <c r="L860" s="13"/>
      <c r="M860" s="13">
        <f t="shared" si="2"/>
        <v>5</v>
      </c>
      <c r="N860" s="13"/>
      <c r="O860" s="13">
        <f t="shared" si="3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0"/>
        <v>0</v>
      </c>
      <c r="F861" s="13"/>
      <c r="G861" s="13"/>
      <c r="H861" s="13"/>
      <c r="I861" s="13"/>
      <c r="J861" s="13"/>
      <c r="K861" s="13">
        <f t="shared" si="1"/>
        <v>0</v>
      </c>
      <c r="L861" s="13"/>
      <c r="M861" s="13">
        <f t="shared" si="2"/>
        <v>7</v>
      </c>
      <c r="N861" s="13"/>
      <c r="O861" s="13">
        <f t="shared" si="3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0"/>
        <v>0</v>
      </c>
      <c r="F862" s="13"/>
      <c r="G862" s="13"/>
      <c r="H862" s="13"/>
      <c r="I862" s="13"/>
      <c r="J862" s="13"/>
      <c r="K862" s="13">
        <f t="shared" si="1"/>
        <v>0</v>
      </c>
      <c r="L862" s="13"/>
      <c r="M862" s="13">
        <f t="shared" si="2"/>
        <v>5</v>
      </c>
      <c r="N862" s="13"/>
      <c r="O862" s="13">
        <f t="shared" si="3"/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0"/>
        <v>0</v>
      </c>
      <c r="F863" s="13"/>
      <c r="G863" s="13"/>
      <c r="H863" s="13"/>
      <c r="I863" s="13"/>
      <c r="J863" s="13"/>
      <c r="K863" s="13">
        <f t="shared" si="1"/>
        <v>0</v>
      </c>
      <c r="L863" s="13"/>
      <c r="M863" s="13">
        <f t="shared" si="2"/>
        <v>6</v>
      </c>
      <c r="N863" s="13"/>
      <c r="O863" s="13">
        <f t="shared" si="3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0"/>
        <v>0</v>
      </c>
      <c r="F864" s="13"/>
      <c r="G864" s="13"/>
      <c r="H864" s="13"/>
      <c r="I864" s="13"/>
      <c r="J864" s="13"/>
      <c r="K864" s="13">
        <f t="shared" si="1"/>
        <v>0</v>
      </c>
      <c r="L864" s="13"/>
      <c r="M864" s="13">
        <f t="shared" si="2"/>
        <v>6</v>
      </c>
      <c r="N864" s="13"/>
      <c r="O864" s="13">
        <f t="shared" si="3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0"/>
        <v>0</v>
      </c>
      <c r="F865" s="13"/>
      <c r="G865" s="13"/>
      <c r="H865" s="13"/>
      <c r="I865" s="13"/>
      <c r="J865" s="13"/>
      <c r="K865" s="13">
        <f t="shared" si="1"/>
        <v>0</v>
      </c>
      <c r="L865" s="13"/>
      <c r="M865" s="13">
        <f t="shared" si="2"/>
        <v>0</v>
      </c>
      <c r="N865" s="13"/>
      <c r="O865" s="13">
        <f t="shared" si="3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0"/>
        <v>0</v>
      </c>
      <c r="F866" s="13"/>
      <c r="G866" s="13"/>
      <c r="H866" s="13"/>
      <c r="I866" s="13"/>
      <c r="J866" s="13"/>
      <c r="K866" s="13">
        <f t="shared" si="1"/>
        <v>0</v>
      </c>
      <c r="L866" s="13"/>
      <c r="M866" s="13">
        <f t="shared" si="2"/>
        <v>5</v>
      </c>
      <c r="N866" s="13"/>
      <c r="O866" s="13">
        <f t="shared" si="3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0"/>
        <v>0</v>
      </c>
      <c r="F867" s="13"/>
      <c r="G867" s="13"/>
      <c r="H867" s="13"/>
      <c r="I867" s="13"/>
      <c r="J867" s="13"/>
      <c r="K867" s="13">
        <f t="shared" si="1"/>
        <v>0</v>
      </c>
      <c r="L867" s="13"/>
      <c r="M867" s="13">
        <f t="shared" si="2"/>
        <v>6</v>
      </c>
      <c r="N867" s="13"/>
      <c r="O867" s="13">
        <f t="shared" si="3"/>
        <v>0</v>
      </c>
      <c r="P867" s="47" t="e">
        <f>SUM(#REF!)</f>
        <v>#REF!</v>
      </c>
    </row>
    <row r="868" spans="2:27" ht="15" hidden="1" thickBot="1" x14ac:dyDescent="0.35">
      <c r="C868" s="49" t="s">
        <v>6</v>
      </c>
      <c r="D868" s="50"/>
      <c r="E868" s="51">
        <f>SUM(E846:E867)</f>
        <v>0</v>
      </c>
      <c r="F868" s="51"/>
      <c r="G868" s="51"/>
      <c r="H868" s="51"/>
      <c r="I868" s="51"/>
      <c r="J868" s="51"/>
      <c r="K868" s="51">
        <f>SUM(K846:K867)</f>
        <v>0</v>
      </c>
      <c r="L868" s="51"/>
      <c r="M868" s="51">
        <f>SUM(M846:M867)</f>
        <v>180</v>
      </c>
      <c r="N868" s="51"/>
      <c r="O868" s="51">
        <f>SUM(O846:O867)</f>
        <v>0</v>
      </c>
      <c r="P868" s="52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81" t="s">
        <v>59</v>
      </c>
      <c r="C871" s="181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181"/>
      <c r="O871" s="181"/>
      <c r="P871" s="53"/>
      <c r="S871" s="54" t="s">
        <v>60</v>
      </c>
      <c r="T871" s="182"/>
      <c r="U871" s="182"/>
      <c r="V871" s="182"/>
      <c r="W871" s="182"/>
      <c r="X871" s="182"/>
      <c r="Y871" s="182"/>
      <c r="Z871" s="183"/>
    </row>
    <row r="872" spans="2:27" ht="29.25" hidden="1" customHeight="1" thickBot="1" x14ac:dyDescent="0.35">
      <c r="B872" s="184" t="s">
        <v>61</v>
      </c>
      <c r="C872" s="185"/>
      <c r="D872" s="185"/>
      <c r="E872" s="185"/>
      <c r="F872" s="185"/>
      <c r="G872" s="185"/>
      <c r="H872" s="185"/>
      <c r="I872" s="185"/>
      <c r="J872" s="185"/>
      <c r="K872" s="185"/>
      <c r="L872" s="185"/>
      <c r="M872" s="185"/>
      <c r="N872" s="185"/>
      <c r="O872" s="186"/>
      <c r="P872" s="55"/>
      <c r="S872" s="187" t="s">
        <v>1</v>
      </c>
      <c r="T872" s="188"/>
      <c r="U872" s="188"/>
      <c r="V872" s="188"/>
      <c r="W872" s="188"/>
      <c r="X872" s="188"/>
      <c r="Y872" s="188"/>
      <c r="Z872" s="189"/>
    </row>
    <row r="873" spans="2:27" ht="29.25" hidden="1" customHeight="1" thickBot="1" x14ac:dyDescent="0.35">
      <c r="B873" s="190" t="s">
        <v>62</v>
      </c>
      <c r="C873" s="192" t="s">
        <v>63</v>
      </c>
      <c r="D873" s="56"/>
      <c r="E873" s="184" t="s">
        <v>64</v>
      </c>
      <c r="F873" s="185"/>
      <c r="G873" s="185"/>
      <c r="H873" s="185"/>
      <c r="I873" s="185"/>
      <c r="J873" s="57"/>
      <c r="K873" s="185" t="s">
        <v>65</v>
      </c>
      <c r="L873" s="185"/>
      <c r="M873" s="185"/>
      <c r="N873" s="185"/>
      <c r="O873" s="186"/>
      <c r="P873" s="194" t="s">
        <v>66</v>
      </c>
      <c r="S873" s="58"/>
      <c r="T873" s="59"/>
      <c r="U873" s="59"/>
      <c r="V873" s="59"/>
      <c r="W873" s="59"/>
      <c r="X873" s="59"/>
      <c r="Y873" s="59"/>
      <c r="Z873" s="60"/>
    </row>
    <row r="874" spans="2:27" ht="117" hidden="1" customHeight="1" thickBot="1" x14ac:dyDescent="0.35">
      <c r="B874" s="191"/>
      <c r="C874" s="193"/>
      <c r="D874" s="61"/>
      <c r="E874" s="62" t="s">
        <v>3</v>
      </c>
      <c r="F874" s="63"/>
      <c r="G874" s="63"/>
      <c r="H874" s="64"/>
      <c r="I874" s="65"/>
      <c r="J874" s="66"/>
      <c r="K874" s="62" t="s">
        <v>3</v>
      </c>
      <c r="L874" s="63"/>
      <c r="M874" s="67" t="s">
        <v>4</v>
      </c>
      <c r="N874" s="65"/>
      <c r="O874" s="68" t="s">
        <v>5</v>
      </c>
      <c r="P874" s="195"/>
      <c r="S874" s="69" t="s">
        <v>63</v>
      </c>
      <c r="T874" s="70" t="s">
        <v>3</v>
      </c>
      <c r="U874" s="70" t="s">
        <v>67</v>
      </c>
      <c r="V874" s="70" t="s">
        <v>68</v>
      </c>
      <c r="W874" s="70" t="s">
        <v>3</v>
      </c>
      <c r="X874" s="70" t="s">
        <v>4</v>
      </c>
      <c r="Y874" s="70" t="s">
        <v>5</v>
      </c>
      <c r="Z874" s="71" t="s">
        <v>6</v>
      </c>
      <c r="AA874" s="70" t="s">
        <v>6</v>
      </c>
    </row>
    <row r="875" spans="2:27" ht="20.399999999999999" hidden="1" x14ac:dyDescent="0.35">
      <c r="B875" s="72">
        <v>1</v>
      </c>
      <c r="C875" s="73" t="s">
        <v>69</v>
      </c>
      <c r="D875" s="73"/>
      <c r="E875" s="74">
        <v>484079</v>
      </c>
      <c r="F875" s="75"/>
      <c r="G875" s="75"/>
      <c r="H875" s="76"/>
      <c r="I875" s="76"/>
      <c r="J875" s="77"/>
      <c r="K875" s="74">
        <v>91456</v>
      </c>
      <c r="L875" s="75"/>
      <c r="M875" s="78">
        <v>0</v>
      </c>
      <c r="N875" s="76"/>
      <c r="O875" s="79">
        <f t="shared" ref="O875:O902" si="4">K875+M875</f>
        <v>91456</v>
      </c>
      <c r="P875" s="80">
        <f>SUM(H875:O875)</f>
        <v>182912</v>
      </c>
      <c r="S875" s="81" t="s">
        <v>0</v>
      </c>
      <c r="T875" s="82">
        <f>T28</f>
        <v>0</v>
      </c>
      <c r="U875" s="83">
        <v>1233</v>
      </c>
      <c r="V875" s="83">
        <v>481104</v>
      </c>
      <c r="W875" s="83">
        <f>W28</f>
        <v>0</v>
      </c>
      <c r="X875" s="83">
        <v>2975</v>
      </c>
      <c r="Y875" s="83">
        <v>90223</v>
      </c>
      <c r="Z875" s="83">
        <f>SUM(U875:Y875)</f>
        <v>575535</v>
      </c>
      <c r="AA875" s="83">
        <f t="shared" ref="AA875:AA902" si="5">SUM(Z875)</f>
        <v>575535</v>
      </c>
    </row>
    <row r="876" spans="2:27" ht="20.399999999999999" hidden="1" x14ac:dyDescent="0.35">
      <c r="B876" s="84">
        <v>2</v>
      </c>
      <c r="C876" s="85" t="s">
        <v>70</v>
      </c>
      <c r="D876" s="85"/>
      <c r="E876" s="86">
        <v>478554</v>
      </c>
      <c r="F876" s="87"/>
      <c r="G876" s="87"/>
      <c r="H876" s="88"/>
      <c r="I876" s="88"/>
      <c r="J876" s="89"/>
      <c r="K876" s="86">
        <v>154965</v>
      </c>
      <c r="L876" s="87"/>
      <c r="M876" s="90">
        <f>M56</f>
        <v>0</v>
      </c>
      <c r="N876" s="91"/>
      <c r="O876" s="92">
        <f t="shared" si="4"/>
        <v>154965</v>
      </c>
      <c r="P876" s="93">
        <f t="shared" ref="P876:P902" si="6">SUM(E876:O876)</f>
        <v>788484</v>
      </c>
      <c r="S876" s="81" t="s">
        <v>71</v>
      </c>
      <c r="T876" s="82">
        <f>T56</f>
        <v>0</v>
      </c>
      <c r="U876" s="83">
        <v>18523</v>
      </c>
      <c r="V876" s="83">
        <f>V56</f>
        <v>0</v>
      </c>
      <c r="W876" s="83">
        <f>W56</f>
        <v>0</v>
      </c>
      <c r="X876" s="83">
        <f>X56</f>
        <v>0</v>
      </c>
      <c r="Y876" s="83">
        <f>Y56</f>
        <v>0</v>
      </c>
      <c r="Z876" s="83">
        <f t="shared" ref="Z876:Z902" si="7">SUM(T876:Y876)</f>
        <v>18523</v>
      </c>
      <c r="AA876" s="83">
        <f t="shared" si="5"/>
        <v>18523</v>
      </c>
    </row>
    <row r="877" spans="2:27" ht="20.399999999999999" hidden="1" x14ac:dyDescent="0.35">
      <c r="B877" s="72">
        <v>3</v>
      </c>
      <c r="C877" s="85" t="s">
        <v>72</v>
      </c>
      <c r="D877" s="85"/>
      <c r="E877" s="86">
        <v>730480</v>
      </c>
      <c r="F877" s="87"/>
      <c r="G877" s="87"/>
      <c r="H877" s="88"/>
      <c r="I877" s="88"/>
      <c r="J877" s="89"/>
      <c r="K877" s="86">
        <v>89432</v>
      </c>
      <c r="L877" s="87"/>
      <c r="M877" s="90">
        <f>M84</f>
        <v>0</v>
      </c>
      <c r="N877" s="91"/>
      <c r="O877" s="92">
        <f t="shared" si="4"/>
        <v>89432</v>
      </c>
      <c r="P877" s="93">
        <f t="shared" si="6"/>
        <v>909344</v>
      </c>
      <c r="S877" s="81" t="s">
        <v>30</v>
      </c>
      <c r="T877" s="82">
        <f t="shared" ref="T877:Y877" si="8">T84</f>
        <v>0</v>
      </c>
      <c r="U877" s="83">
        <f t="shared" si="8"/>
        <v>0</v>
      </c>
      <c r="V877" s="83">
        <f t="shared" si="8"/>
        <v>0</v>
      </c>
      <c r="W877" s="83">
        <f t="shared" si="8"/>
        <v>0</v>
      </c>
      <c r="X877" s="83">
        <f t="shared" si="8"/>
        <v>0</v>
      </c>
      <c r="Y877" s="83">
        <f t="shared" si="8"/>
        <v>0</v>
      </c>
      <c r="Z877" s="83">
        <f t="shared" si="7"/>
        <v>0</v>
      </c>
      <c r="AA877" s="83">
        <f t="shared" si="5"/>
        <v>0</v>
      </c>
    </row>
    <row r="878" spans="2:27" ht="20.399999999999999" hidden="1" x14ac:dyDescent="0.35">
      <c r="B878" s="84">
        <v>4</v>
      </c>
      <c r="C878" s="85" t="s">
        <v>73</v>
      </c>
      <c r="D878" s="85"/>
      <c r="E878" s="86">
        <v>81856.835366236643</v>
      </c>
      <c r="F878" s="87"/>
      <c r="G878" s="87"/>
      <c r="H878" s="88"/>
      <c r="I878" s="88"/>
      <c r="J878" s="89"/>
      <c r="K878" s="86">
        <v>39177</v>
      </c>
      <c r="L878" s="87"/>
      <c r="M878" s="90">
        <f>M112</f>
        <v>0</v>
      </c>
      <c r="N878" s="91"/>
      <c r="O878" s="92">
        <f t="shared" si="4"/>
        <v>39177</v>
      </c>
      <c r="P878" s="93">
        <f t="shared" si="6"/>
        <v>160210.83536623663</v>
      </c>
      <c r="S878" s="81" t="s">
        <v>74</v>
      </c>
      <c r="T878" s="82">
        <f t="shared" ref="T878:Y878" si="9">T112</f>
        <v>0</v>
      </c>
      <c r="U878" s="83">
        <f t="shared" si="9"/>
        <v>0</v>
      </c>
      <c r="V878" s="83">
        <f t="shared" si="9"/>
        <v>0</v>
      </c>
      <c r="W878" s="83">
        <f t="shared" si="9"/>
        <v>0</v>
      </c>
      <c r="X878" s="83">
        <f t="shared" si="9"/>
        <v>0</v>
      </c>
      <c r="Y878" s="83">
        <f t="shared" si="9"/>
        <v>0</v>
      </c>
      <c r="Z878" s="83">
        <f t="shared" si="7"/>
        <v>0</v>
      </c>
      <c r="AA878" s="83">
        <f t="shared" si="5"/>
        <v>0</v>
      </c>
    </row>
    <row r="879" spans="2:27" ht="20.399999999999999" hidden="1" x14ac:dyDescent="0.35">
      <c r="B879" s="72">
        <v>5</v>
      </c>
      <c r="C879" s="85" t="s">
        <v>75</v>
      </c>
      <c r="D879" s="85"/>
      <c r="E879" s="86">
        <v>68874</v>
      </c>
      <c r="F879" s="87"/>
      <c r="G879" s="87"/>
      <c r="H879" s="88"/>
      <c r="I879" s="88"/>
      <c r="J879" s="89"/>
      <c r="K879" s="86">
        <v>17967</v>
      </c>
      <c r="L879" s="87"/>
      <c r="M879" s="90">
        <f>M140</f>
        <v>0</v>
      </c>
      <c r="N879" s="91"/>
      <c r="O879" s="92">
        <f t="shared" si="4"/>
        <v>17967</v>
      </c>
      <c r="P879" s="93">
        <f t="shared" si="6"/>
        <v>104808</v>
      </c>
      <c r="S879" s="81" t="s">
        <v>76</v>
      </c>
      <c r="T879" s="82">
        <f t="shared" ref="T879:Y879" si="10">T140</f>
        <v>0</v>
      </c>
      <c r="U879" s="83">
        <f t="shared" si="10"/>
        <v>0</v>
      </c>
      <c r="V879" s="83">
        <f t="shared" si="10"/>
        <v>0</v>
      </c>
      <c r="W879" s="83">
        <f t="shared" si="10"/>
        <v>0</v>
      </c>
      <c r="X879" s="83">
        <f t="shared" si="10"/>
        <v>0</v>
      </c>
      <c r="Y879" s="83">
        <f t="shared" si="10"/>
        <v>0</v>
      </c>
      <c r="Z879" s="83">
        <f t="shared" si="7"/>
        <v>0</v>
      </c>
      <c r="AA879" s="83">
        <f t="shared" si="5"/>
        <v>0</v>
      </c>
    </row>
    <row r="880" spans="2:27" ht="20.399999999999999" hidden="1" x14ac:dyDescent="0.35">
      <c r="B880" s="84">
        <v>6</v>
      </c>
      <c r="C880" s="85" t="s">
        <v>77</v>
      </c>
      <c r="D880" s="85"/>
      <c r="E880" s="86">
        <v>3680</v>
      </c>
      <c r="F880" s="87"/>
      <c r="G880" s="87"/>
      <c r="H880" s="88"/>
      <c r="I880" s="88"/>
      <c r="J880" s="89"/>
      <c r="K880" s="86">
        <v>3052</v>
      </c>
      <c r="L880" s="87"/>
      <c r="M880" s="90">
        <f>M168</f>
        <v>0</v>
      </c>
      <c r="N880" s="91"/>
      <c r="O880" s="92">
        <f t="shared" si="4"/>
        <v>3052</v>
      </c>
      <c r="P880" s="93">
        <f t="shared" si="6"/>
        <v>9784</v>
      </c>
      <c r="S880" s="81" t="s">
        <v>78</v>
      </c>
      <c r="T880" s="82">
        <f t="shared" ref="T880:Y880" si="11">T168</f>
        <v>0</v>
      </c>
      <c r="U880" s="83">
        <f t="shared" si="11"/>
        <v>0</v>
      </c>
      <c r="V880" s="83">
        <f t="shared" si="11"/>
        <v>0</v>
      </c>
      <c r="W880" s="83">
        <f t="shared" si="11"/>
        <v>0</v>
      </c>
      <c r="X880" s="83">
        <f t="shared" si="11"/>
        <v>0</v>
      </c>
      <c r="Y880" s="83">
        <f t="shared" si="11"/>
        <v>0</v>
      </c>
      <c r="Z880" s="83">
        <f t="shared" si="7"/>
        <v>0</v>
      </c>
      <c r="AA880" s="83">
        <f t="shared" si="5"/>
        <v>0</v>
      </c>
    </row>
    <row r="881" spans="2:27" ht="20.399999999999999" hidden="1" x14ac:dyDescent="0.35">
      <c r="B881" s="72">
        <v>7</v>
      </c>
      <c r="C881" s="85" t="s">
        <v>79</v>
      </c>
      <c r="D881" s="85"/>
      <c r="E881" s="86">
        <v>186474.65</v>
      </c>
      <c r="F881" s="87"/>
      <c r="G881" s="87"/>
      <c r="H881" s="88"/>
      <c r="I881" s="88"/>
      <c r="J881" s="89"/>
      <c r="K881" s="86">
        <v>57773</v>
      </c>
      <c r="L881" s="87"/>
      <c r="M881" s="90">
        <f>M196</f>
        <v>0</v>
      </c>
      <c r="N881" s="91"/>
      <c r="O881" s="92">
        <f t="shared" si="4"/>
        <v>57773</v>
      </c>
      <c r="P881" s="93">
        <f t="shared" si="6"/>
        <v>302020.65000000002</v>
      </c>
      <c r="S881" s="81" t="s">
        <v>80</v>
      </c>
      <c r="T881" s="82">
        <f t="shared" ref="T881:Y881" si="12">T196</f>
        <v>0</v>
      </c>
      <c r="U881" s="83">
        <f t="shared" si="12"/>
        <v>0</v>
      </c>
      <c r="V881" s="83">
        <f t="shared" si="12"/>
        <v>0</v>
      </c>
      <c r="W881" s="83">
        <f t="shared" si="12"/>
        <v>0</v>
      </c>
      <c r="X881" s="83">
        <f t="shared" si="12"/>
        <v>0</v>
      </c>
      <c r="Y881" s="83">
        <f t="shared" si="12"/>
        <v>0</v>
      </c>
      <c r="Z881" s="83">
        <f t="shared" si="7"/>
        <v>0</v>
      </c>
      <c r="AA881" s="83">
        <f t="shared" si="5"/>
        <v>0</v>
      </c>
    </row>
    <row r="882" spans="2:27" ht="20.399999999999999" hidden="1" x14ac:dyDescent="0.35">
      <c r="B882" s="84">
        <v>8</v>
      </c>
      <c r="C882" s="85" t="s">
        <v>81</v>
      </c>
      <c r="D882" s="85"/>
      <c r="E882" s="86">
        <v>102626</v>
      </c>
      <c r="F882" s="87"/>
      <c r="G882" s="87"/>
      <c r="H882" s="88"/>
      <c r="I882" s="88"/>
      <c r="J882" s="89"/>
      <c r="K882" s="86">
        <v>36352</v>
      </c>
      <c r="L882" s="87"/>
      <c r="M882" s="90">
        <f>M224</f>
        <v>0</v>
      </c>
      <c r="N882" s="91"/>
      <c r="O882" s="92">
        <f t="shared" si="4"/>
        <v>36352</v>
      </c>
      <c r="P882" s="93">
        <f t="shared" si="6"/>
        <v>175330</v>
      </c>
      <c r="S882" s="81" t="s">
        <v>82</v>
      </c>
      <c r="T882" s="82">
        <f t="shared" ref="T882:Y882" si="13">T224</f>
        <v>0</v>
      </c>
      <c r="U882" s="83">
        <f t="shared" si="13"/>
        <v>0</v>
      </c>
      <c r="V882" s="83">
        <f t="shared" si="13"/>
        <v>0</v>
      </c>
      <c r="W882" s="83">
        <f t="shared" si="13"/>
        <v>0</v>
      </c>
      <c r="X882" s="83">
        <f t="shared" si="13"/>
        <v>0</v>
      </c>
      <c r="Y882" s="83">
        <f t="shared" si="13"/>
        <v>0</v>
      </c>
      <c r="Z882" s="83">
        <f t="shared" si="7"/>
        <v>0</v>
      </c>
      <c r="AA882" s="83">
        <f t="shared" si="5"/>
        <v>0</v>
      </c>
    </row>
    <row r="883" spans="2:27" ht="20.399999999999999" hidden="1" x14ac:dyDescent="0.35">
      <c r="B883" s="72">
        <v>9</v>
      </c>
      <c r="C883" s="85" t="s">
        <v>83</v>
      </c>
      <c r="D883" s="85"/>
      <c r="E883" s="86">
        <v>44842</v>
      </c>
      <c r="F883" s="87"/>
      <c r="G883" s="87"/>
      <c r="H883" s="88"/>
      <c r="I883" s="88"/>
      <c r="J883" s="89"/>
      <c r="K883" s="86">
        <v>9822</v>
      </c>
      <c r="L883" s="87"/>
      <c r="M883" s="90">
        <f>M252</f>
        <v>0</v>
      </c>
      <c r="N883" s="91"/>
      <c r="O883" s="92">
        <f t="shared" si="4"/>
        <v>9822</v>
      </c>
      <c r="P883" s="93">
        <f t="shared" si="6"/>
        <v>64486</v>
      </c>
      <c r="S883" s="81" t="s">
        <v>84</v>
      </c>
      <c r="T883" s="82">
        <f t="shared" ref="T883:Y883" si="14">T252</f>
        <v>0</v>
      </c>
      <c r="U883" s="83">
        <f t="shared" si="14"/>
        <v>0</v>
      </c>
      <c r="V883" s="83">
        <f t="shared" si="14"/>
        <v>0</v>
      </c>
      <c r="W883" s="83">
        <f t="shared" si="14"/>
        <v>0</v>
      </c>
      <c r="X883" s="83">
        <f t="shared" si="14"/>
        <v>0</v>
      </c>
      <c r="Y883" s="83">
        <f t="shared" si="14"/>
        <v>0</v>
      </c>
      <c r="Z883" s="83">
        <f t="shared" si="7"/>
        <v>0</v>
      </c>
      <c r="AA883" s="83">
        <f t="shared" si="5"/>
        <v>0</v>
      </c>
    </row>
    <row r="884" spans="2:27" ht="20.399999999999999" hidden="1" x14ac:dyDescent="0.35">
      <c r="B884" s="84">
        <v>10</v>
      </c>
      <c r="C884" s="85" t="s">
        <v>85</v>
      </c>
      <c r="D884" s="85"/>
      <c r="E884" s="86">
        <v>269327</v>
      </c>
      <c r="F884" s="87"/>
      <c r="G884" s="87"/>
      <c r="H884" s="88"/>
      <c r="I884" s="88"/>
      <c r="J884" s="89"/>
      <c r="K884" s="86">
        <v>116602</v>
      </c>
      <c r="L884" s="87"/>
      <c r="M884" s="90">
        <f>M280</f>
        <v>0</v>
      </c>
      <c r="N884" s="91"/>
      <c r="O884" s="92">
        <f t="shared" si="4"/>
        <v>116602</v>
      </c>
      <c r="P884" s="93">
        <f t="shared" si="6"/>
        <v>502531</v>
      </c>
      <c r="S884" s="81" t="s">
        <v>86</v>
      </c>
      <c r="T884" s="82">
        <f t="shared" ref="T884:Y884" si="15">T280</f>
        <v>0</v>
      </c>
      <c r="U884" s="83">
        <f t="shared" si="15"/>
        <v>0</v>
      </c>
      <c r="V884" s="83">
        <f t="shared" si="15"/>
        <v>0</v>
      </c>
      <c r="W884" s="83">
        <f t="shared" si="15"/>
        <v>0</v>
      </c>
      <c r="X884" s="83">
        <f t="shared" si="15"/>
        <v>0</v>
      </c>
      <c r="Y884" s="83">
        <f t="shared" si="15"/>
        <v>0</v>
      </c>
      <c r="Z884" s="83">
        <f t="shared" si="7"/>
        <v>0</v>
      </c>
      <c r="AA884" s="83">
        <f t="shared" si="5"/>
        <v>0</v>
      </c>
    </row>
    <row r="885" spans="2:27" ht="20.399999999999999" hidden="1" x14ac:dyDescent="0.35">
      <c r="B885" s="72">
        <v>11</v>
      </c>
      <c r="C885" s="85" t="s">
        <v>87</v>
      </c>
      <c r="D885" s="85"/>
      <c r="E885" s="86">
        <v>86637</v>
      </c>
      <c r="F885" s="87"/>
      <c r="G885" s="87"/>
      <c r="H885" s="88"/>
      <c r="I885" s="88"/>
      <c r="J885" s="89"/>
      <c r="K885" s="86">
        <v>37385</v>
      </c>
      <c r="L885" s="87"/>
      <c r="M885" s="90">
        <f>M308</f>
        <v>0</v>
      </c>
      <c r="N885" s="91"/>
      <c r="O885" s="92">
        <f t="shared" si="4"/>
        <v>37385</v>
      </c>
      <c r="P885" s="93">
        <f t="shared" si="6"/>
        <v>161407</v>
      </c>
      <c r="S885" s="81" t="s">
        <v>88</v>
      </c>
      <c r="T885" s="82">
        <f t="shared" ref="T885:Y885" si="16">T308</f>
        <v>0</v>
      </c>
      <c r="U885" s="83">
        <f t="shared" si="16"/>
        <v>0</v>
      </c>
      <c r="V885" s="83">
        <f t="shared" si="16"/>
        <v>0</v>
      </c>
      <c r="W885" s="83">
        <f t="shared" si="16"/>
        <v>0</v>
      </c>
      <c r="X885" s="83">
        <f t="shared" si="16"/>
        <v>0</v>
      </c>
      <c r="Y885" s="83">
        <f t="shared" si="16"/>
        <v>0</v>
      </c>
      <c r="Z885" s="83">
        <f t="shared" si="7"/>
        <v>0</v>
      </c>
      <c r="AA885" s="83">
        <f t="shared" si="5"/>
        <v>0</v>
      </c>
    </row>
    <row r="886" spans="2:27" ht="20.399999999999999" hidden="1" x14ac:dyDescent="0.35">
      <c r="B886" s="84">
        <v>12</v>
      </c>
      <c r="C886" s="85" t="s">
        <v>89</v>
      </c>
      <c r="D886" s="85"/>
      <c r="E886" s="86">
        <v>40332.25</v>
      </c>
      <c r="F886" s="87"/>
      <c r="G886" s="87"/>
      <c r="H886" s="88"/>
      <c r="I886" s="88"/>
      <c r="J886" s="89"/>
      <c r="K886" s="86">
        <v>14948</v>
      </c>
      <c r="L886" s="87"/>
      <c r="M886" s="90">
        <f>M336</f>
        <v>0</v>
      </c>
      <c r="N886" s="91"/>
      <c r="O886" s="92">
        <f t="shared" si="4"/>
        <v>14948</v>
      </c>
      <c r="P886" s="93">
        <f t="shared" si="6"/>
        <v>70228.25</v>
      </c>
      <c r="S886" s="81" t="s">
        <v>90</v>
      </c>
      <c r="T886" s="82">
        <f t="shared" ref="T886:Y886" si="17">T336</f>
        <v>0</v>
      </c>
      <c r="U886" s="83">
        <f t="shared" si="17"/>
        <v>0</v>
      </c>
      <c r="V886" s="83">
        <f t="shared" si="17"/>
        <v>0</v>
      </c>
      <c r="W886" s="83">
        <f t="shared" si="17"/>
        <v>0</v>
      </c>
      <c r="X886" s="83">
        <f t="shared" si="17"/>
        <v>0</v>
      </c>
      <c r="Y886" s="83">
        <f t="shared" si="17"/>
        <v>0</v>
      </c>
      <c r="Z886" s="83">
        <f t="shared" si="7"/>
        <v>0</v>
      </c>
      <c r="AA886" s="83">
        <f t="shared" si="5"/>
        <v>0</v>
      </c>
    </row>
    <row r="887" spans="2:27" ht="20.399999999999999" hidden="1" x14ac:dyDescent="0.35">
      <c r="B887" s="72">
        <v>13</v>
      </c>
      <c r="C887" s="85" t="s">
        <v>91</v>
      </c>
      <c r="D887" s="85"/>
      <c r="E887" s="86">
        <v>17945</v>
      </c>
      <c r="F887" s="87"/>
      <c r="G887" s="87"/>
      <c r="H887" s="88"/>
      <c r="I887" s="88"/>
      <c r="J887" s="89"/>
      <c r="K887" s="86">
        <v>6423</v>
      </c>
      <c r="L887" s="87"/>
      <c r="M887" s="90">
        <f>M364</f>
        <v>0</v>
      </c>
      <c r="N887" s="91"/>
      <c r="O887" s="92">
        <f t="shared" si="4"/>
        <v>6423</v>
      </c>
      <c r="P887" s="93">
        <f t="shared" si="6"/>
        <v>30791</v>
      </c>
      <c r="S887" s="81" t="s">
        <v>92</v>
      </c>
      <c r="T887" s="82">
        <f>T364</f>
        <v>0</v>
      </c>
      <c r="U887" s="83">
        <f>U364</f>
        <v>0</v>
      </c>
      <c r="V887" s="83">
        <v>17945</v>
      </c>
      <c r="W887" s="83">
        <f>W364</f>
        <v>0</v>
      </c>
      <c r="X887" s="83">
        <f>X364</f>
        <v>0</v>
      </c>
      <c r="Y887" s="83">
        <v>6423</v>
      </c>
      <c r="Z887" s="83">
        <f t="shared" si="7"/>
        <v>24368</v>
      </c>
      <c r="AA887" s="83">
        <f t="shared" si="5"/>
        <v>24368</v>
      </c>
    </row>
    <row r="888" spans="2:27" ht="20.399999999999999" hidden="1" x14ac:dyDescent="0.35">
      <c r="B888" s="84">
        <v>14</v>
      </c>
      <c r="C888" s="85" t="s">
        <v>93</v>
      </c>
      <c r="D888" s="85"/>
      <c r="E888" s="86">
        <v>57509</v>
      </c>
      <c r="F888" s="87"/>
      <c r="G888" s="87"/>
      <c r="H888" s="88"/>
      <c r="I888" s="88"/>
      <c r="J888" s="89"/>
      <c r="K888" s="86">
        <v>35329</v>
      </c>
      <c r="L888" s="87"/>
      <c r="M888" s="90">
        <f>M392</f>
        <v>180</v>
      </c>
      <c r="N888" s="91"/>
      <c r="O888" s="92">
        <f t="shared" si="4"/>
        <v>35509</v>
      </c>
      <c r="P888" s="93">
        <f t="shared" si="6"/>
        <v>128527</v>
      </c>
      <c r="S888" s="81" t="s">
        <v>94</v>
      </c>
      <c r="T888" s="82">
        <f t="shared" ref="T888:Y888" si="18">T392</f>
        <v>0</v>
      </c>
      <c r="U888" s="83">
        <f t="shared" si="18"/>
        <v>0</v>
      </c>
      <c r="V888" s="83">
        <f t="shared" si="18"/>
        <v>0</v>
      </c>
      <c r="W888" s="83">
        <f t="shared" si="18"/>
        <v>0</v>
      </c>
      <c r="X888" s="83">
        <f t="shared" si="18"/>
        <v>0</v>
      </c>
      <c r="Y888" s="83">
        <f t="shared" si="18"/>
        <v>0</v>
      </c>
      <c r="Z888" s="83">
        <f t="shared" si="7"/>
        <v>0</v>
      </c>
      <c r="AA888" s="83">
        <f t="shared" si="5"/>
        <v>0</v>
      </c>
    </row>
    <row r="889" spans="2:27" ht="20.399999999999999" hidden="1" x14ac:dyDescent="0.35">
      <c r="B889" s="72">
        <v>15</v>
      </c>
      <c r="C889" s="85" t="s">
        <v>95</v>
      </c>
      <c r="D889" s="85"/>
      <c r="E889" s="86">
        <v>1615288</v>
      </c>
      <c r="F889" s="87"/>
      <c r="G889" s="87"/>
      <c r="H889" s="88"/>
      <c r="I889" s="88"/>
      <c r="J889" s="89"/>
      <c r="K889" s="86">
        <v>262855</v>
      </c>
      <c r="L889" s="87"/>
      <c r="M889" s="90">
        <f>M420</f>
        <v>0</v>
      </c>
      <c r="N889" s="91"/>
      <c r="O889" s="92">
        <f t="shared" si="4"/>
        <v>262855</v>
      </c>
      <c r="P889" s="93">
        <f t="shared" si="6"/>
        <v>2140998</v>
      </c>
      <c r="S889" s="81" t="s">
        <v>42</v>
      </c>
      <c r="T889" s="82">
        <f t="shared" ref="T889:Y889" si="19">T420</f>
        <v>0</v>
      </c>
      <c r="U889" s="83">
        <f t="shared" si="19"/>
        <v>0</v>
      </c>
      <c r="V889" s="83">
        <f t="shared" si="19"/>
        <v>0</v>
      </c>
      <c r="W889" s="83">
        <f t="shared" si="19"/>
        <v>0</v>
      </c>
      <c r="X889" s="83">
        <f t="shared" si="19"/>
        <v>0</v>
      </c>
      <c r="Y889" s="83">
        <f t="shared" si="19"/>
        <v>0</v>
      </c>
      <c r="Z889" s="83">
        <f t="shared" si="7"/>
        <v>0</v>
      </c>
      <c r="AA889" s="83">
        <f t="shared" si="5"/>
        <v>0</v>
      </c>
    </row>
    <row r="890" spans="2:27" ht="20.399999999999999" hidden="1" x14ac:dyDescent="0.35">
      <c r="B890" s="84">
        <v>16</v>
      </c>
      <c r="C890" s="85" t="s">
        <v>96</v>
      </c>
      <c r="D890" s="85"/>
      <c r="E890" s="86">
        <v>29995</v>
      </c>
      <c r="F890" s="87"/>
      <c r="G890" s="87"/>
      <c r="H890" s="88"/>
      <c r="I890" s="88"/>
      <c r="J890" s="89"/>
      <c r="K890" s="86">
        <v>5070</v>
      </c>
      <c r="L890" s="87"/>
      <c r="M890" s="90">
        <f>M448</f>
        <v>0</v>
      </c>
      <c r="N890" s="91"/>
      <c r="O890" s="92">
        <f t="shared" si="4"/>
        <v>5070</v>
      </c>
      <c r="P890" s="93">
        <f t="shared" si="6"/>
        <v>40135</v>
      </c>
      <c r="S890" s="81" t="s">
        <v>97</v>
      </c>
      <c r="T890" s="82">
        <f t="shared" ref="T890:Y890" si="20">T448</f>
        <v>0</v>
      </c>
      <c r="U890" s="83">
        <f t="shared" si="20"/>
        <v>0</v>
      </c>
      <c r="V890" s="83">
        <f t="shared" si="20"/>
        <v>0</v>
      </c>
      <c r="W890" s="83">
        <f t="shared" si="20"/>
        <v>0</v>
      </c>
      <c r="X890" s="83">
        <f t="shared" si="20"/>
        <v>0</v>
      </c>
      <c r="Y890" s="83">
        <f t="shared" si="20"/>
        <v>0</v>
      </c>
      <c r="Z890" s="83">
        <f t="shared" si="7"/>
        <v>0</v>
      </c>
      <c r="AA890" s="83">
        <f t="shared" si="5"/>
        <v>0</v>
      </c>
    </row>
    <row r="891" spans="2:27" ht="20.399999999999999" hidden="1" x14ac:dyDescent="0.35">
      <c r="B891" s="72">
        <v>17</v>
      </c>
      <c r="C891" s="85" t="s">
        <v>98</v>
      </c>
      <c r="D891" s="85"/>
      <c r="E891" s="86">
        <v>86126</v>
      </c>
      <c r="F891" s="87"/>
      <c r="G891" s="87"/>
      <c r="H891" s="88"/>
      <c r="I891" s="88"/>
      <c r="J891" s="89"/>
      <c r="K891" s="86">
        <v>26322</v>
      </c>
      <c r="L891" s="87"/>
      <c r="M891" s="90">
        <f>M476</f>
        <v>0</v>
      </c>
      <c r="N891" s="91"/>
      <c r="O891" s="92">
        <f t="shared" si="4"/>
        <v>26322</v>
      </c>
      <c r="P891" s="93">
        <f t="shared" si="6"/>
        <v>138770</v>
      </c>
      <c r="S891" s="81" t="s">
        <v>99</v>
      </c>
      <c r="T891" s="82">
        <f t="shared" ref="T891:Y891" si="21">T476</f>
        <v>0</v>
      </c>
      <c r="U891" s="83">
        <f t="shared" si="21"/>
        <v>0</v>
      </c>
      <c r="V891" s="83">
        <f t="shared" si="21"/>
        <v>0</v>
      </c>
      <c r="W891" s="83">
        <f t="shared" si="21"/>
        <v>0</v>
      </c>
      <c r="X891" s="83">
        <f t="shared" si="21"/>
        <v>0</v>
      </c>
      <c r="Y891" s="83">
        <f t="shared" si="21"/>
        <v>0</v>
      </c>
      <c r="Z891" s="83">
        <f t="shared" si="7"/>
        <v>0</v>
      </c>
      <c r="AA891" s="83">
        <f t="shared" si="5"/>
        <v>0</v>
      </c>
    </row>
    <row r="892" spans="2:27" ht="20.399999999999999" hidden="1" x14ac:dyDescent="0.35">
      <c r="B892" s="84">
        <v>18</v>
      </c>
      <c r="C892" s="85" t="s">
        <v>100</v>
      </c>
      <c r="D892" s="85"/>
      <c r="E892" s="86">
        <v>6322</v>
      </c>
      <c r="F892" s="87"/>
      <c r="G892" s="87"/>
      <c r="H892" s="88"/>
      <c r="I892" s="88"/>
      <c r="J892" s="89"/>
      <c r="K892" s="86">
        <v>3164</v>
      </c>
      <c r="L892" s="87"/>
      <c r="M892" s="90">
        <f>M504</f>
        <v>0</v>
      </c>
      <c r="N892" s="91"/>
      <c r="O892" s="92">
        <f t="shared" si="4"/>
        <v>3164</v>
      </c>
      <c r="P892" s="93">
        <f t="shared" si="6"/>
        <v>12650</v>
      </c>
      <c r="S892" s="81" t="s">
        <v>101</v>
      </c>
      <c r="T892" s="82">
        <f t="shared" ref="T892:Y892" si="22">T504</f>
        <v>0</v>
      </c>
      <c r="U892" s="83">
        <f t="shared" si="22"/>
        <v>0</v>
      </c>
      <c r="V892" s="83">
        <f t="shared" si="22"/>
        <v>0</v>
      </c>
      <c r="W892" s="83">
        <f t="shared" si="22"/>
        <v>0</v>
      </c>
      <c r="X892" s="83">
        <f t="shared" si="22"/>
        <v>0</v>
      </c>
      <c r="Y892" s="83">
        <f t="shared" si="22"/>
        <v>0</v>
      </c>
      <c r="Z892" s="83">
        <f t="shared" si="7"/>
        <v>0</v>
      </c>
      <c r="AA892" s="83">
        <f t="shared" si="5"/>
        <v>0</v>
      </c>
    </row>
    <row r="893" spans="2:27" ht="20.399999999999999" hidden="1" x14ac:dyDescent="0.35">
      <c r="B893" s="72">
        <v>19</v>
      </c>
      <c r="C893" s="85" t="s">
        <v>102</v>
      </c>
      <c r="D893" s="85"/>
      <c r="E893" s="86">
        <v>29695</v>
      </c>
      <c r="F893" s="87"/>
      <c r="G893" s="87"/>
      <c r="H893" s="88"/>
      <c r="I893" s="88"/>
      <c r="J893" s="89"/>
      <c r="K893" s="86">
        <v>9930</v>
      </c>
      <c r="L893" s="87"/>
      <c r="M893" s="90">
        <f>M532</f>
        <v>0</v>
      </c>
      <c r="N893" s="91"/>
      <c r="O893" s="92">
        <f t="shared" si="4"/>
        <v>9930</v>
      </c>
      <c r="P893" s="93">
        <f t="shared" si="6"/>
        <v>49555</v>
      </c>
      <c r="S893" s="81" t="s">
        <v>102</v>
      </c>
      <c r="T893" s="82">
        <f t="shared" ref="T893:Y893" si="23">T532</f>
        <v>0</v>
      </c>
      <c r="U893" s="83">
        <f t="shared" si="23"/>
        <v>0</v>
      </c>
      <c r="V893" s="83">
        <f t="shared" si="23"/>
        <v>0</v>
      </c>
      <c r="W893" s="83">
        <f t="shared" si="23"/>
        <v>0</v>
      </c>
      <c r="X893" s="83">
        <f t="shared" si="23"/>
        <v>0</v>
      </c>
      <c r="Y893" s="83">
        <f t="shared" si="23"/>
        <v>0</v>
      </c>
      <c r="Z893" s="83">
        <f t="shared" si="7"/>
        <v>0</v>
      </c>
      <c r="AA893" s="83">
        <f t="shared" si="5"/>
        <v>0</v>
      </c>
    </row>
    <row r="894" spans="2:27" ht="20.399999999999999" hidden="1" x14ac:dyDescent="0.35">
      <c r="B894" s="84">
        <v>20</v>
      </c>
      <c r="C894" s="85" t="s">
        <v>103</v>
      </c>
      <c r="D894" s="85"/>
      <c r="E894" s="86">
        <v>1593</v>
      </c>
      <c r="F894" s="87"/>
      <c r="G894" s="87"/>
      <c r="H894" s="88"/>
      <c r="I894" s="88"/>
      <c r="J894" s="89"/>
      <c r="K894" s="86">
        <v>928</v>
      </c>
      <c r="L894" s="87"/>
      <c r="M894" s="90">
        <f>M560</f>
        <v>0</v>
      </c>
      <c r="N894" s="91"/>
      <c r="O894" s="92">
        <f t="shared" si="4"/>
        <v>928</v>
      </c>
      <c r="P894" s="93">
        <f t="shared" si="6"/>
        <v>3449</v>
      </c>
      <c r="S894" s="81" t="s">
        <v>103</v>
      </c>
      <c r="T894" s="82">
        <f t="shared" ref="T894:Y894" si="24">T560</f>
        <v>0</v>
      </c>
      <c r="U894" s="83">
        <f t="shared" si="24"/>
        <v>0</v>
      </c>
      <c r="V894" s="83">
        <f t="shared" si="24"/>
        <v>0</v>
      </c>
      <c r="W894" s="83">
        <f t="shared" si="24"/>
        <v>0</v>
      </c>
      <c r="X894" s="83">
        <f t="shared" si="24"/>
        <v>0</v>
      </c>
      <c r="Y894" s="83">
        <f t="shared" si="24"/>
        <v>0</v>
      </c>
      <c r="Z894" s="83">
        <f t="shared" si="7"/>
        <v>0</v>
      </c>
      <c r="AA894" s="83">
        <f t="shared" si="5"/>
        <v>0</v>
      </c>
    </row>
    <row r="895" spans="2:27" ht="20.399999999999999" hidden="1" x14ac:dyDescent="0.35">
      <c r="B895" s="72">
        <v>21</v>
      </c>
      <c r="C895" s="85" t="s">
        <v>104</v>
      </c>
      <c r="D895" s="85"/>
      <c r="E895" s="86">
        <v>4304</v>
      </c>
      <c r="F895" s="87"/>
      <c r="G895" s="87"/>
      <c r="H895" s="88"/>
      <c r="I895" s="88"/>
      <c r="J895" s="89"/>
      <c r="K895" s="86">
        <v>3766</v>
      </c>
      <c r="L895" s="87"/>
      <c r="M895" s="90">
        <f>M588</f>
        <v>0</v>
      </c>
      <c r="N895" s="91"/>
      <c r="O895" s="92">
        <f t="shared" si="4"/>
        <v>3766</v>
      </c>
      <c r="P895" s="93">
        <f t="shared" si="6"/>
        <v>11836</v>
      </c>
      <c r="S895" s="94" t="s">
        <v>104</v>
      </c>
      <c r="T895" s="82">
        <f>T588</f>
        <v>0</v>
      </c>
      <c r="U895" s="83">
        <f>U588</f>
        <v>0</v>
      </c>
      <c r="V895" s="83">
        <v>4304</v>
      </c>
      <c r="W895" s="83">
        <f>W588</f>
        <v>0</v>
      </c>
      <c r="X895" s="83">
        <v>1883</v>
      </c>
      <c r="Y895" s="83">
        <v>6187</v>
      </c>
      <c r="Z895" s="83">
        <f t="shared" si="7"/>
        <v>12374</v>
      </c>
      <c r="AA895" s="83">
        <f t="shared" si="5"/>
        <v>12374</v>
      </c>
    </row>
    <row r="896" spans="2:27" ht="20.399999999999999" hidden="1" x14ac:dyDescent="0.35">
      <c r="B896" s="84">
        <v>22</v>
      </c>
      <c r="C896" s="85" t="s">
        <v>105</v>
      </c>
      <c r="D896" s="85"/>
      <c r="E896" s="86">
        <v>124165</v>
      </c>
      <c r="F896" s="87"/>
      <c r="G896" s="87"/>
      <c r="H896" s="88"/>
      <c r="I896" s="88"/>
      <c r="J896" s="89"/>
      <c r="K896" s="86">
        <v>44971</v>
      </c>
      <c r="L896" s="87"/>
      <c r="M896" s="90">
        <f>M616</f>
        <v>0</v>
      </c>
      <c r="N896" s="91"/>
      <c r="O896" s="92">
        <f t="shared" si="4"/>
        <v>44971</v>
      </c>
      <c r="P896" s="93">
        <f t="shared" si="6"/>
        <v>214107</v>
      </c>
      <c r="S896" s="94" t="s">
        <v>105</v>
      </c>
      <c r="T896" s="82">
        <f t="shared" ref="T896:Y896" si="25">T616</f>
        <v>0</v>
      </c>
      <c r="U896" s="83">
        <f t="shared" si="25"/>
        <v>0</v>
      </c>
      <c r="V896" s="83">
        <f t="shared" si="25"/>
        <v>0</v>
      </c>
      <c r="W896" s="83">
        <f t="shared" si="25"/>
        <v>0</v>
      </c>
      <c r="X896" s="83">
        <f t="shared" si="25"/>
        <v>0</v>
      </c>
      <c r="Y896" s="83">
        <f t="shared" si="25"/>
        <v>0</v>
      </c>
      <c r="Z896" s="83">
        <f t="shared" si="7"/>
        <v>0</v>
      </c>
      <c r="AA896" s="83">
        <f t="shared" si="5"/>
        <v>0</v>
      </c>
    </row>
    <row r="897" spans="2:27" ht="20.399999999999999" hidden="1" x14ac:dyDescent="0.35">
      <c r="B897" s="72">
        <v>23</v>
      </c>
      <c r="C897" s="85" t="s">
        <v>106</v>
      </c>
      <c r="D897" s="85"/>
      <c r="E897" s="86">
        <v>110440</v>
      </c>
      <c r="F897" s="87"/>
      <c r="G897" s="87"/>
      <c r="H897" s="88"/>
      <c r="I897" s="88"/>
      <c r="J897" s="89"/>
      <c r="K897" s="86">
        <v>47406</v>
      </c>
      <c r="L897" s="87"/>
      <c r="M897" s="90">
        <f>M644</f>
        <v>0</v>
      </c>
      <c r="N897" s="91"/>
      <c r="O897" s="92">
        <f t="shared" si="4"/>
        <v>47406</v>
      </c>
      <c r="P897" s="93">
        <f t="shared" si="6"/>
        <v>205252</v>
      </c>
      <c r="S897" s="94" t="s">
        <v>106</v>
      </c>
      <c r="T897" s="82">
        <f t="shared" ref="T897:Y897" si="26">T644</f>
        <v>0</v>
      </c>
      <c r="U897" s="83">
        <f t="shared" si="26"/>
        <v>0</v>
      </c>
      <c r="V897" s="83">
        <f t="shared" si="26"/>
        <v>0</v>
      </c>
      <c r="W897" s="83">
        <f t="shared" si="26"/>
        <v>0</v>
      </c>
      <c r="X897" s="83">
        <f t="shared" si="26"/>
        <v>0</v>
      </c>
      <c r="Y897" s="83">
        <f t="shared" si="26"/>
        <v>0</v>
      </c>
      <c r="Z897" s="83">
        <f t="shared" si="7"/>
        <v>0</v>
      </c>
      <c r="AA897" s="83">
        <f t="shared" si="5"/>
        <v>0</v>
      </c>
    </row>
    <row r="898" spans="2:27" ht="20.399999999999999" hidden="1" x14ac:dyDescent="0.35">
      <c r="B898" s="84">
        <v>24</v>
      </c>
      <c r="C898" s="85" t="s">
        <v>107</v>
      </c>
      <c r="D898" s="85"/>
      <c r="E898" s="86">
        <v>3764</v>
      </c>
      <c r="F898" s="87"/>
      <c r="G898" s="87"/>
      <c r="H898" s="88"/>
      <c r="I898" s="88"/>
      <c r="J898" s="89"/>
      <c r="K898" s="86">
        <v>2200</v>
      </c>
      <c r="L898" s="87"/>
      <c r="M898" s="90">
        <f>M672</f>
        <v>0</v>
      </c>
      <c r="N898" s="91"/>
      <c r="O898" s="92">
        <f t="shared" si="4"/>
        <v>2200</v>
      </c>
      <c r="P898" s="93">
        <f t="shared" si="6"/>
        <v>8164</v>
      </c>
      <c r="S898" s="94" t="s">
        <v>107</v>
      </c>
      <c r="T898" s="82">
        <f t="shared" ref="T898:Y898" si="27">T672</f>
        <v>0</v>
      </c>
      <c r="U898" s="83">
        <f t="shared" si="27"/>
        <v>0</v>
      </c>
      <c r="V898" s="83">
        <f t="shared" si="27"/>
        <v>0</v>
      </c>
      <c r="W898" s="83">
        <f t="shared" si="27"/>
        <v>0</v>
      </c>
      <c r="X898" s="83">
        <f t="shared" si="27"/>
        <v>0</v>
      </c>
      <c r="Y898" s="83">
        <f t="shared" si="27"/>
        <v>0</v>
      </c>
      <c r="Z898" s="83">
        <f t="shared" si="7"/>
        <v>0</v>
      </c>
      <c r="AA898" s="83">
        <f t="shared" si="5"/>
        <v>0</v>
      </c>
    </row>
    <row r="899" spans="2:27" ht="20.399999999999999" hidden="1" x14ac:dyDescent="0.35">
      <c r="B899" s="72">
        <v>25</v>
      </c>
      <c r="C899" s="85" t="s">
        <v>108</v>
      </c>
      <c r="D899" s="85"/>
      <c r="E899" s="86">
        <v>698</v>
      </c>
      <c r="F899" s="87"/>
      <c r="G899" s="87"/>
      <c r="H899" s="88"/>
      <c r="I899" s="88"/>
      <c r="J899" s="89"/>
      <c r="K899" s="86">
        <v>494</v>
      </c>
      <c r="L899" s="87"/>
      <c r="M899" s="90">
        <f>M700</f>
        <v>0</v>
      </c>
      <c r="N899" s="91"/>
      <c r="O899" s="92">
        <f t="shared" si="4"/>
        <v>494</v>
      </c>
      <c r="P899" s="93">
        <f t="shared" si="6"/>
        <v>1686</v>
      </c>
      <c r="S899" s="94" t="s">
        <v>108</v>
      </c>
      <c r="T899" s="82">
        <f t="shared" ref="T899:Y899" si="28">T700</f>
        <v>0</v>
      </c>
      <c r="U899" s="83">
        <f t="shared" si="28"/>
        <v>0</v>
      </c>
      <c r="V899" s="83">
        <f t="shared" si="28"/>
        <v>0</v>
      </c>
      <c r="W899" s="83">
        <f t="shared" si="28"/>
        <v>0</v>
      </c>
      <c r="X899" s="83">
        <f t="shared" si="28"/>
        <v>0</v>
      </c>
      <c r="Y899" s="83">
        <f t="shared" si="28"/>
        <v>0</v>
      </c>
      <c r="Z899" s="83">
        <f t="shared" si="7"/>
        <v>0</v>
      </c>
      <c r="AA899" s="83">
        <f t="shared" si="5"/>
        <v>0</v>
      </c>
    </row>
    <row r="900" spans="2:27" ht="20.399999999999999" hidden="1" x14ac:dyDescent="0.35">
      <c r="B900" s="84">
        <v>26</v>
      </c>
      <c r="C900" s="85" t="s">
        <v>109</v>
      </c>
      <c r="D900" s="85"/>
      <c r="E900" s="86">
        <v>2661</v>
      </c>
      <c r="F900" s="87"/>
      <c r="G900" s="87"/>
      <c r="H900" s="88"/>
      <c r="I900" s="88"/>
      <c r="J900" s="89"/>
      <c r="K900" s="86">
        <v>1731</v>
      </c>
      <c r="L900" s="87"/>
      <c r="M900" s="90">
        <f>M728</f>
        <v>0</v>
      </c>
      <c r="N900" s="91"/>
      <c r="O900" s="92">
        <f t="shared" si="4"/>
        <v>1731</v>
      </c>
      <c r="P900" s="93">
        <f t="shared" si="6"/>
        <v>6123</v>
      </c>
      <c r="S900" s="94" t="s">
        <v>109</v>
      </c>
      <c r="T900" s="82">
        <f t="shared" ref="T900:Y900" si="29">T728</f>
        <v>0</v>
      </c>
      <c r="U900" s="83">
        <f t="shared" si="29"/>
        <v>0</v>
      </c>
      <c r="V900" s="83">
        <f t="shared" si="29"/>
        <v>0</v>
      </c>
      <c r="W900" s="83">
        <f t="shared" si="29"/>
        <v>0</v>
      </c>
      <c r="X900" s="83">
        <f t="shared" si="29"/>
        <v>0</v>
      </c>
      <c r="Y900" s="83">
        <f t="shared" si="29"/>
        <v>0</v>
      </c>
      <c r="Z900" s="83">
        <f t="shared" si="7"/>
        <v>0</v>
      </c>
      <c r="AA900" s="83">
        <f t="shared" si="5"/>
        <v>0</v>
      </c>
    </row>
    <row r="901" spans="2:27" ht="20.399999999999999" hidden="1" x14ac:dyDescent="0.35">
      <c r="B901" s="72">
        <v>27</v>
      </c>
      <c r="C901" s="85" t="s">
        <v>110</v>
      </c>
      <c r="D901" s="85"/>
      <c r="E901" s="86">
        <v>1768</v>
      </c>
      <c r="F901" s="87"/>
      <c r="G901" s="87"/>
      <c r="H901" s="88"/>
      <c r="I901" s="88"/>
      <c r="J901" s="89"/>
      <c r="K901" s="86">
        <v>71</v>
      </c>
      <c r="L901" s="87"/>
      <c r="M901" s="90">
        <f>M756</f>
        <v>0</v>
      </c>
      <c r="N901" s="91"/>
      <c r="O901" s="92">
        <f t="shared" si="4"/>
        <v>71</v>
      </c>
      <c r="P901" s="93">
        <f t="shared" si="6"/>
        <v>1910</v>
      </c>
      <c r="S901" s="94" t="s">
        <v>110</v>
      </c>
      <c r="T901" s="82">
        <f>T756</f>
        <v>0</v>
      </c>
      <c r="U901" s="83">
        <v>2</v>
      </c>
      <c r="V901" s="83">
        <v>1766</v>
      </c>
      <c r="W901" s="83">
        <f>W756</f>
        <v>0</v>
      </c>
      <c r="X901" s="83">
        <v>1</v>
      </c>
      <c r="Y901" s="83">
        <v>70</v>
      </c>
      <c r="Z901" s="83">
        <f t="shared" si="7"/>
        <v>1839</v>
      </c>
      <c r="AA901" s="83">
        <f t="shared" si="5"/>
        <v>1839</v>
      </c>
    </row>
    <row r="902" spans="2:27" ht="20.399999999999999" hidden="1" x14ac:dyDescent="0.35">
      <c r="B902" s="84">
        <v>28</v>
      </c>
      <c r="C902" s="85" t="s">
        <v>111</v>
      </c>
      <c r="D902" s="85"/>
      <c r="E902" s="86">
        <v>55587</v>
      </c>
      <c r="F902" s="87"/>
      <c r="G902" s="87"/>
      <c r="H902" s="88"/>
      <c r="I902" s="88"/>
      <c r="J902" s="89"/>
      <c r="K902" s="86">
        <v>4177</v>
      </c>
      <c r="L902" s="87"/>
      <c r="M902" s="90">
        <f>M784</f>
        <v>0</v>
      </c>
      <c r="N902" s="91"/>
      <c r="O902" s="92">
        <f t="shared" si="4"/>
        <v>4177</v>
      </c>
      <c r="P902" s="93">
        <f t="shared" si="6"/>
        <v>63941</v>
      </c>
      <c r="S902" s="94" t="s">
        <v>111</v>
      </c>
      <c r="T902" s="82">
        <f t="shared" ref="T902:Y902" si="30">T784</f>
        <v>0</v>
      </c>
      <c r="U902" s="83">
        <f t="shared" si="30"/>
        <v>0</v>
      </c>
      <c r="V902" s="83">
        <f t="shared" si="30"/>
        <v>0</v>
      </c>
      <c r="W902" s="83">
        <f t="shared" si="30"/>
        <v>0</v>
      </c>
      <c r="X902" s="83">
        <f t="shared" si="30"/>
        <v>0</v>
      </c>
      <c r="Y902" s="83">
        <f t="shared" si="30"/>
        <v>0</v>
      </c>
      <c r="Z902" s="83">
        <f t="shared" si="7"/>
        <v>0</v>
      </c>
      <c r="AA902" s="83">
        <f t="shared" si="5"/>
        <v>0</v>
      </c>
    </row>
    <row r="903" spans="2:27" ht="20.399999999999999" hidden="1" x14ac:dyDescent="0.35">
      <c r="B903" s="72">
        <v>29</v>
      </c>
      <c r="C903" s="85" t="s">
        <v>112</v>
      </c>
      <c r="D903" s="85"/>
      <c r="E903" s="86">
        <v>0</v>
      </c>
      <c r="F903" s="87"/>
      <c r="G903" s="87"/>
      <c r="H903" s="88"/>
      <c r="I903" s="88"/>
      <c r="J903" s="89"/>
      <c r="K903" s="86">
        <v>0</v>
      </c>
      <c r="L903" s="87"/>
      <c r="M903" s="90">
        <v>0</v>
      </c>
      <c r="N903" s="91"/>
      <c r="O903" s="92">
        <v>0</v>
      </c>
      <c r="P903" s="93">
        <v>0</v>
      </c>
      <c r="S903" s="94"/>
      <c r="T903" s="82"/>
      <c r="U903" s="83"/>
      <c r="V903" s="83"/>
      <c r="W903" s="83"/>
      <c r="X903" s="83"/>
      <c r="Y903" s="83"/>
      <c r="Z903" s="83"/>
      <c r="AA903" s="83"/>
    </row>
    <row r="904" spans="2:27" ht="20.399999999999999" hidden="1" x14ac:dyDescent="0.35">
      <c r="B904" s="84">
        <v>30</v>
      </c>
      <c r="C904" s="85" t="s">
        <v>113</v>
      </c>
      <c r="D904" s="85"/>
      <c r="E904" s="86">
        <v>0</v>
      </c>
      <c r="F904" s="87"/>
      <c r="G904" s="87"/>
      <c r="H904" s="88"/>
      <c r="I904" s="88"/>
      <c r="J904" s="89"/>
      <c r="K904" s="86">
        <v>0</v>
      </c>
      <c r="L904" s="87"/>
      <c r="M904" s="90">
        <v>0</v>
      </c>
      <c r="N904" s="91"/>
      <c r="O904" s="92">
        <v>0</v>
      </c>
      <c r="P904" s="93">
        <v>0</v>
      </c>
      <c r="S904" s="94"/>
      <c r="T904" s="82"/>
      <c r="U904" s="83"/>
      <c r="V904" s="83"/>
      <c r="W904" s="83"/>
      <c r="X904" s="83"/>
      <c r="Y904" s="83"/>
      <c r="Z904" s="83"/>
      <c r="AA904" s="83"/>
    </row>
    <row r="905" spans="2:27" ht="20.399999999999999" hidden="1" x14ac:dyDescent="0.35">
      <c r="B905" s="72">
        <v>31</v>
      </c>
      <c r="C905" s="85" t="s">
        <v>114</v>
      </c>
      <c r="D905" s="85"/>
      <c r="E905" s="86">
        <v>0</v>
      </c>
      <c r="F905" s="87"/>
      <c r="G905" s="87"/>
      <c r="H905" s="88"/>
      <c r="I905" s="88"/>
      <c r="J905" s="89"/>
      <c r="K905" s="86">
        <v>0</v>
      </c>
      <c r="L905" s="87"/>
      <c r="M905" s="90">
        <v>0</v>
      </c>
      <c r="N905" s="91"/>
      <c r="O905" s="92">
        <v>0</v>
      </c>
      <c r="P905" s="93">
        <v>0</v>
      </c>
      <c r="S905" s="94"/>
      <c r="T905" s="82"/>
      <c r="U905" s="83"/>
      <c r="V905" s="83"/>
      <c r="W905" s="83"/>
      <c r="X905" s="83"/>
      <c r="Y905" s="83"/>
      <c r="Z905" s="83"/>
      <c r="AA905" s="83"/>
    </row>
    <row r="906" spans="2:27" ht="20.399999999999999" hidden="1" x14ac:dyDescent="0.35">
      <c r="B906" s="84">
        <v>32</v>
      </c>
      <c r="C906" s="85" t="s">
        <v>115</v>
      </c>
      <c r="D906" s="85"/>
      <c r="E906" s="86">
        <v>0</v>
      </c>
      <c r="F906" s="87"/>
      <c r="G906" s="87"/>
      <c r="H906" s="88"/>
      <c r="I906" s="88"/>
      <c r="J906" s="89"/>
      <c r="K906" s="86">
        <v>0</v>
      </c>
      <c r="L906" s="87"/>
      <c r="M906" s="90">
        <v>0</v>
      </c>
      <c r="N906" s="91"/>
      <c r="O906" s="92">
        <v>0</v>
      </c>
      <c r="P906" s="93">
        <v>0</v>
      </c>
      <c r="S906" s="94"/>
      <c r="T906" s="82"/>
      <c r="U906" s="83"/>
      <c r="V906" s="83"/>
      <c r="W906" s="83"/>
      <c r="X906" s="83"/>
      <c r="Y906" s="83"/>
      <c r="Z906" s="83"/>
      <c r="AA906" s="83"/>
    </row>
    <row r="907" spans="2:27" ht="20.399999999999999" hidden="1" x14ac:dyDescent="0.35">
      <c r="B907" s="72">
        <v>33</v>
      </c>
      <c r="C907" s="85" t="s">
        <v>116</v>
      </c>
      <c r="D907" s="85"/>
      <c r="E907" s="86">
        <v>419896</v>
      </c>
      <c r="F907" s="87"/>
      <c r="G907" s="87"/>
      <c r="H907" s="88"/>
      <c r="I907" s="88"/>
      <c r="J907" s="89"/>
      <c r="K907" s="86">
        <v>97618</v>
      </c>
      <c r="L907" s="87"/>
      <c r="M907" s="90">
        <f>M812</f>
        <v>0</v>
      </c>
      <c r="N907" s="91"/>
      <c r="O907" s="92">
        <f>K907+M907</f>
        <v>97618</v>
      </c>
      <c r="P907" s="93">
        <f>SUM(E907:O907)</f>
        <v>615132</v>
      </c>
      <c r="S907" s="94" t="s">
        <v>116</v>
      </c>
      <c r="T907" s="82">
        <f t="shared" ref="T907:Y907" si="31">T812</f>
        <v>0</v>
      </c>
      <c r="U907" s="83">
        <f t="shared" si="31"/>
        <v>0</v>
      </c>
      <c r="V907" s="83">
        <f t="shared" si="31"/>
        <v>0</v>
      </c>
      <c r="W907" s="83">
        <f t="shared" si="31"/>
        <v>0</v>
      </c>
      <c r="X907" s="83">
        <f t="shared" si="31"/>
        <v>0</v>
      </c>
      <c r="Y907" s="83">
        <f t="shared" si="31"/>
        <v>0</v>
      </c>
      <c r="Z907" s="83">
        <f>SUM(T907:Y907)</f>
        <v>0</v>
      </c>
      <c r="AA907" s="83">
        <f>SUM(Z907)</f>
        <v>0</v>
      </c>
    </row>
    <row r="908" spans="2:27" ht="20.399999999999999" hidden="1" x14ac:dyDescent="0.35">
      <c r="B908" s="84">
        <v>34</v>
      </c>
      <c r="C908" s="95" t="s">
        <v>117</v>
      </c>
      <c r="D908" s="95"/>
      <c r="E908" s="96">
        <v>74024</v>
      </c>
      <c r="F908" s="97"/>
      <c r="G908" s="97"/>
      <c r="H908" s="98"/>
      <c r="I908" s="98"/>
      <c r="J908" s="99"/>
      <c r="K908" s="96">
        <v>11925</v>
      </c>
      <c r="L908" s="97"/>
      <c r="M908" s="100">
        <f>M840</f>
        <v>0</v>
      </c>
      <c r="N908" s="101"/>
      <c r="O908" s="102">
        <f>K908+M908</f>
        <v>11925</v>
      </c>
      <c r="P908" s="103">
        <f>SUM(E908:O908)</f>
        <v>97874</v>
      </c>
      <c r="S908" s="94" t="s">
        <v>117</v>
      </c>
      <c r="T908" s="82">
        <f t="shared" ref="T908:Y908" si="32">T840</f>
        <v>0</v>
      </c>
      <c r="U908" s="83">
        <f t="shared" si="32"/>
        <v>0</v>
      </c>
      <c r="V908" s="83">
        <f t="shared" si="32"/>
        <v>0</v>
      </c>
      <c r="W908" s="83">
        <f t="shared" si="32"/>
        <v>0</v>
      </c>
      <c r="X908" s="83">
        <f t="shared" si="32"/>
        <v>0</v>
      </c>
      <c r="Y908" s="83">
        <f t="shared" si="32"/>
        <v>0</v>
      </c>
      <c r="Z908" s="83">
        <f>SUM(T908:Y908)</f>
        <v>0</v>
      </c>
      <c r="AA908" s="83">
        <f>SUM(Z908)</f>
        <v>0</v>
      </c>
    </row>
    <row r="909" spans="2:27" ht="21" hidden="1" thickBot="1" x14ac:dyDescent="0.35">
      <c r="B909" s="104"/>
      <c r="C909" s="104" t="s">
        <v>118</v>
      </c>
      <c r="D909" s="104"/>
      <c r="E909" s="105">
        <f>SUM(E875:E908)</f>
        <v>5219542.7353662364</v>
      </c>
      <c r="F909" s="106"/>
      <c r="G909" s="106"/>
      <c r="H909" s="107"/>
      <c r="I909" s="107"/>
      <c r="J909" s="107"/>
      <c r="K909" s="105">
        <f>SUM(K875:K908)</f>
        <v>1233311</v>
      </c>
      <c r="L909" s="106"/>
      <c r="M909" s="108">
        <f>SUM(M875:M908)</f>
        <v>180</v>
      </c>
      <c r="N909" s="107"/>
      <c r="O909" s="109">
        <f>SUM(O875:O908)</f>
        <v>1233491</v>
      </c>
      <c r="P909" s="110">
        <f>SUM(P875:P908)</f>
        <v>7202445.7353662364</v>
      </c>
      <c r="S909" s="94" t="s">
        <v>118</v>
      </c>
      <c r="T909" s="82">
        <f t="shared" ref="T909:Z909" si="33">SUM(T875:T908)</f>
        <v>0</v>
      </c>
      <c r="U909" s="83">
        <f t="shared" si="33"/>
        <v>19758</v>
      </c>
      <c r="V909" s="83">
        <f t="shared" si="33"/>
        <v>505119</v>
      </c>
      <c r="W909" s="83">
        <f t="shared" si="33"/>
        <v>0</v>
      </c>
      <c r="X909" s="83">
        <f t="shared" si="33"/>
        <v>4859</v>
      </c>
      <c r="Y909" s="83">
        <f t="shared" si="33"/>
        <v>102903</v>
      </c>
      <c r="Z909" s="83">
        <f t="shared" si="33"/>
        <v>632639</v>
      </c>
      <c r="AA909" s="83">
        <f>SUM(Z909)</f>
        <v>632639</v>
      </c>
    </row>
    <row r="910" spans="2:27" hidden="1" x14ac:dyDescent="0.3"/>
    <row r="911" spans="2:27" ht="15" hidden="1" x14ac:dyDescent="0.3">
      <c r="O911" s="111" t="s">
        <v>119</v>
      </c>
    </row>
    <row r="912" spans="2:27" hidden="1" x14ac:dyDescent="0.3"/>
    <row r="913" spans="1:18" hidden="1" x14ac:dyDescent="0.3"/>
    <row r="914" spans="1:18" ht="25.2" customHeight="1" thickBot="1" x14ac:dyDescent="0.4">
      <c r="B914" s="174" t="s">
        <v>137</v>
      </c>
      <c r="C914" s="174"/>
      <c r="D914" s="174"/>
      <c r="E914" s="174"/>
      <c r="F914" s="174"/>
      <c r="G914" s="174"/>
      <c r="H914" s="174"/>
      <c r="I914" s="174"/>
      <c r="J914" s="174"/>
      <c r="K914" s="174"/>
      <c r="L914" s="174"/>
      <c r="M914" s="174"/>
      <c r="N914" s="174"/>
      <c r="O914" s="174"/>
    </row>
    <row r="915" spans="1:18" s="112" customFormat="1" ht="34.200000000000003" customHeight="1" thickBot="1" x14ac:dyDescent="0.35">
      <c r="A915" s="1"/>
      <c r="B915" s="159" t="s">
        <v>120</v>
      </c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1"/>
      <c r="P915" s="1"/>
      <c r="Q915" s="1"/>
      <c r="R915" s="1"/>
    </row>
    <row r="916" spans="1:18" s="112" customFormat="1" ht="21" thickBot="1" x14ac:dyDescent="0.35">
      <c r="A916" s="1"/>
      <c r="B916" s="162" t="s">
        <v>62</v>
      </c>
      <c r="C916" s="165" t="s">
        <v>63</v>
      </c>
      <c r="D916" s="168" t="s">
        <v>64</v>
      </c>
      <c r="E916" s="169"/>
      <c r="F916" s="169"/>
      <c r="G916" s="169"/>
      <c r="H916" s="169"/>
      <c r="I916" s="170"/>
      <c r="J916" s="160" t="s">
        <v>65</v>
      </c>
      <c r="K916" s="160"/>
      <c r="L916" s="160"/>
      <c r="M916" s="160"/>
      <c r="N916" s="160"/>
      <c r="O916" s="161"/>
      <c r="P916" s="1"/>
      <c r="Q916" s="1"/>
      <c r="R916" s="1"/>
    </row>
    <row r="917" spans="1:18" s="112" customFormat="1" ht="66.599999999999994" customHeight="1" thickBot="1" x14ac:dyDescent="0.35">
      <c r="A917" s="1"/>
      <c r="B917" s="163"/>
      <c r="C917" s="166"/>
      <c r="D917" s="171" t="s">
        <v>121</v>
      </c>
      <c r="E917" s="172"/>
      <c r="F917" s="171" t="s">
        <v>122</v>
      </c>
      <c r="G917" s="173"/>
      <c r="H917" s="171" t="s">
        <v>123</v>
      </c>
      <c r="I917" s="172"/>
      <c r="J917" s="157" t="s">
        <v>121</v>
      </c>
      <c r="K917" s="158"/>
      <c r="L917" s="157" t="s">
        <v>122</v>
      </c>
      <c r="M917" s="158"/>
      <c r="N917" s="157" t="s">
        <v>123</v>
      </c>
      <c r="O917" s="158"/>
      <c r="P917" s="1"/>
      <c r="Q917" s="1"/>
      <c r="R917" s="1"/>
    </row>
    <row r="918" spans="1:18" s="112" customFormat="1" ht="21" customHeight="1" thickBot="1" x14ac:dyDescent="0.35">
      <c r="A918" s="1"/>
      <c r="B918" s="164"/>
      <c r="C918" s="167"/>
      <c r="D918" s="113" t="s">
        <v>124</v>
      </c>
      <c r="E918" s="114" t="s">
        <v>125</v>
      </c>
      <c r="F918" s="113" t="s">
        <v>124</v>
      </c>
      <c r="G918" s="115" t="s">
        <v>125</v>
      </c>
      <c r="H918" s="116" t="s">
        <v>124</v>
      </c>
      <c r="I918" s="115" t="s">
        <v>125</v>
      </c>
      <c r="J918" s="117" t="s">
        <v>124</v>
      </c>
      <c r="K918" s="115" t="s">
        <v>125</v>
      </c>
      <c r="L918" s="113" t="s">
        <v>124</v>
      </c>
      <c r="M918" s="114" t="s">
        <v>125</v>
      </c>
      <c r="N918" s="113" t="s">
        <v>124</v>
      </c>
      <c r="O918" s="115" t="s">
        <v>125</v>
      </c>
      <c r="P918" s="1"/>
      <c r="Q918" s="1"/>
      <c r="R918" s="1"/>
    </row>
    <row r="919" spans="1:18" s="123" customFormat="1" ht="37.799999999999997" customHeight="1" x14ac:dyDescent="0.35">
      <c r="A919" s="1"/>
      <c r="B919" s="118">
        <v>1</v>
      </c>
      <c r="C919" s="119" t="s">
        <v>69</v>
      </c>
      <c r="D919" s="120">
        <v>956619.30516808317</v>
      </c>
      <c r="E919" s="121">
        <v>666288.69483191671</v>
      </c>
      <c r="F919" s="121">
        <v>43512.92</v>
      </c>
      <c r="G919" s="121">
        <v>33511.08</v>
      </c>
      <c r="H919" s="121">
        <v>1000132.2251680832</v>
      </c>
      <c r="I919" s="121">
        <v>699799.77483191667</v>
      </c>
      <c r="J919" s="120">
        <v>156707.14534768954</v>
      </c>
      <c r="K919" s="121">
        <v>100495.85465231046</v>
      </c>
      <c r="L919" s="121">
        <v>11991.96</v>
      </c>
      <c r="M919" s="121">
        <v>7831.04</v>
      </c>
      <c r="N919" s="121">
        <v>168699.10534768953</v>
      </c>
      <c r="O919" s="156">
        <v>108326.89465231047</v>
      </c>
      <c r="P919" s="1"/>
      <c r="Q919" s="1"/>
      <c r="R919" s="1"/>
    </row>
    <row r="920" spans="1:18" s="123" customFormat="1" ht="37.799999999999997" customHeight="1" x14ac:dyDescent="0.35">
      <c r="A920" s="1"/>
      <c r="B920" s="124">
        <v>2</v>
      </c>
      <c r="C920" s="125" t="s">
        <v>70</v>
      </c>
      <c r="D920" s="126">
        <v>457630</v>
      </c>
      <c r="E920" s="122">
        <v>387126</v>
      </c>
      <c r="F920" s="122">
        <v>28684</v>
      </c>
      <c r="G920" s="122">
        <v>24833</v>
      </c>
      <c r="H920" s="121">
        <v>486314</v>
      </c>
      <c r="I920" s="121">
        <v>411959</v>
      </c>
      <c r="J920" s="120">
        <v>116603</v>
      </c>
      <c r="K920" s="121">
        <v>106830</v>
      </c>
      <c r="L920" s="127">
        <v>11204</v>
      </c>
      <c r="M920" s="122">
        <v>9666</v>
      </c>
      <c r="N920" s="122">
        <v>127807</v>
      </c>
      <c r="O920" s="153">
        <v>116496</v>
      </c>
      <c r="P920" s="1"/>
      <c r="Q920" s="1"/>
      <c r="R920" s="1"/>
    </row>
    <row r="921" spans="1:18" s="123" customFormat="1" ht="37.799999999999997" customHeight="1" x14ac:dyDescent="0.35">
      <c r="A921" s="1"/>
      <c r="B921" s="118">
        <v>3</v>
      </c>
      <c r="C921" s="125" t="s">
        <v>73</v>
      </c>
      <c r="D921" s="126">
        <v>88940</v>
      </c>
      <c r="E921" s="122">
        <v>61775</v>
      </c>
      <c r="F921" s="122">
        <v>2824</v>
      </c>
      <c r="G921" s="122">
        <v>2361</v>
      </c>
      <c r="H921" s="121">
        <v>91764</v>
      </c>
      <c r="I921" s="121">
        <v>64136</v>
      </c>
      <c r="J921" s="120">
        <v>32277</v>
      </c>
      <c r="K921" s="121">
        <v>25266</v>
      </c>
      <c r="L921" s="127">
        <v>5280</v>
      </c>
      <c r="M921" s="122">
        <v>3157</v>
      </c>
      <c r="N921" s="122">
        <v>37557</v>
      </c>
      <c r="O921" s="153">
        <v>28423</v>
      </c>
      <c r="P921" s="1"/>
      <c r="Q921" s="1"/>
      <c r="R921" s="1"/>
    </row>
    <row r="922" spans="1:18" s="123" customFormat="1" ht="37.799999999999997" customHeight="1" x14ac:dyDescent="0.35">
      <c r="A922" s="1"/>
      <c r="B922" s="124">
        <v>4</v>
      </c>
      <c r="C922" s="125" t="s">
        <v>79</v>
      </c>
      <c r="D922" s="126">
        <v>24154</v>
      </c>
      <c r="E922" s="122">
        <v>15364</v>
      </c>
      <c r="F922" s="122">
        <v>7972</v>
      </c>
      <c r="G922" s="122">
        <v>4294</v>
      </c>
      <c r="H922" s="121">
        <v>32126</v>
      </c>
      <c r="I922" s="121">
        <v>19658</v>
      </c>
      <c r="J922" s="120">
        <v>5761</v>
      </c>
      <c r="K922" s="121">
        <v>3384</v>
      </c>
      <c r="L922" s="127">
        <v>1754</v>
      </c>
      <c r="M922" s="122">
        <v>945</v>
      </c>
      <c r="N922" s="122">
        <v>7515</v>
      </c>
      <c r="O922" s="153">
        <v>4329</v>
      </c>
      <c r="P922" s="1"/>
      <c r="Q922" s="1"/>
      <c r="R922" s="1"/>
    </row>
    <row r="923" spans="1:18" s="123" customFormat="1" ht="37.799999999999997" customHeight="1" x14ac:dyDescent="0.35">
      <c r="A923" s="1"/>
      <c r="B923" s="118">
        <v>5</v>
      </c>
      <c r="C923" s="125" t="s">
        <v>81</v>
      </c>
      <c r="D923" s="126">
        <v>170849</v>
      </c>
      <c r="E923" s="122">
        <v>113845</v>
      </c>
      <c r="F923" s="122">
        <v>1306</v>
      </c>
      <c r="G923" s="122">
        <v>949</v>
      </c>
      <c r="H923" s="121">
        <v>172155</v>
      </c>
      <c r="I923" s="121">
        <v>114794</v>
      </c>
      <c r="J923" s="120">
        <v>66471</v>
      </c>
      <c r="K923" s="121">
        <v>44310</v>
      </c>
      <c r="L923" s="128">
        <v>1526</v>
      </c>
      <c r="M923" s="129">
        <v>1109</v>
      </c>
      <c r="N923" s="122">
        <v>67997</v>
      </c>
      <c r="O923" s="153">
        <v>45419</v>
      </c>
      <c r="P923" s="1"/>
      <c r="Q923" s="1"/>
      <c r="R923" s="1"/>
    </row>
    <row r="924" spans="1:18" s="123" customFormat="1" ht="37.799999999999997" customHeight="1" x14ac:dyDescent="0.35">
      <c r="A924" s="1"/>
      <c r="B924" s="124">
        <v>6</v>
      </c>
      <c r="C924" s="125" t="s">
        <v>83</v>
      </c>
      <c r="D924" s="126">
        <v>21017.7</v>
      </c>
      <c r="E924" s="122">
        <v>17196.3</v>
      </c>
      <c r="F924" s="122">
        <v>437.47385000000031</v>
      </c>
      <c r="G924" s="122">
        <v>397.85680000000019</v>
      </c>
      <c r="H924" s="121">
        <v>21455.173850000003</v>
      </c>
      <c r="I924" s="121">
        <v>17594.156799999997</v>
      </c>
      <c r="J924" s="120">
        <v>3716.0400000000004</v>
      </c>
      <c r="K924" s="121">
        <v>2319.1120000000001</v>
      </c>
      <c r="L924" s="130">
        <v>213.96874999999994</v>
      </c>
      <c r="M924" s="122">
        <v>117.42249999999997</v>
      </c>
      <c r="N924" s="122">
        <v>3930.0087499999995</v>
      </c>
      <c r="O924" s="153">
        <v>2436.5344999999998</v>
      </c>
      <c r="P924" s="1"/>
      <c r="Q924" s="1"/>
      <c r="R924" s="1"/>
    </row>
    <row r="925" spans="1:18" s="123" customFormat="1" ht="37.799999999999997" customHeight="1" x14ac:dyDescent="0.35">
      <c r="A925" s="1"/>
      <c r="B925" s="118">
        <v>7</v>
      </c>
      <c r="C925" s="125" t="s">
        <v>85</v>
      </c>
      <c r="D925" s="126">
        <v>199115</v>
      </c>
      <c r="E925" s="122">
        <v>199515</v>
      </c>
      <c r="F925" s="122">
        <v>5679</v>
      </c>
      <c r="G925" s="122">
        <v>2576</v>
      </c>
      <c r="H925" s="121">
        <v>204794</v>
      </c>
      <c r="I925" s="121">
        <v>202091</v>
      </c>
      <c r="J925" s="120">
        <v>84334</v>
      </c>
      <c r="K925" s="121">
        <v>86946</v>
      </c>
      <c r="L925" s="127">
        <v>1814</v>
      </c>
      <c r="M925" s="122">
        <v>1176</v>
      </c>
      <c r="N925" s="122">
        <v>86148</v>
      </c>
      <c r="O925" s="153">
        <v>88122</v>
      </c>
      <c r="P925" s="1"/>
      <c r="Q925" s="1"/>
      <c r="R925" s="1"/>
    </row>
    <row r="926" spans="1:18" s="123" customFormat="1" ht="37.799999999999997" customHeight="1" x14ac:dyDescent="0.35">
      <c r="A926" s="1"/>
      <c r="B926" s="124">
        <v>8</v>
      </c>
      <c r="C926" s="125" t="s">
        <v>87</v>
      </c>
      <c r="D926" s="126">
        <f>SUM('[1]Ann 41 - Jansuraksha'!C7:C29)</f>
        <v>91625</v>
      </c>
      <c r="E926" s="126">
        <f>SUM('[1]Ann 41 - Jansuraksha'!D7:D29)</f>
        <v>63603</v>
      </c>
      <c r="F926" s="126">
        <f>SUM('[1]Ann 41 - Jansuraksha'!E7:E29)</f>
        <v>1640</v>
      </c>
      <c r="G926" s="126">
        <f>SUM('[1]Ann 41 - Jansuraksha'!F7:F29)</f>
        <v>2290</v>
      </c>
      <c r="H926" s="126">
        <f>SUM('[1]Ann 41 - Jansuraksha'!G7:G29)</f>
        <v>93265</v>
      </c>
      <c r="I926" s="126">
        <f>SUM('[1]Ann 41 - Jansuraksha'!H7:H29)</f>
        <v>65893</v>
      </c>
      <c r="J926" s="126">
        <f>SUM('[1]Ann 41 - Jansuraksha'!I7:I29)</f>
        <v>24253</v>
      </c>
      <c r="K926" s="126">
        <f>SUM('[1]Ann 41 - Jansuraksha'!J7:J29)</f>
        <v>13267</v>
      </c>
      <c r="L926" s="126">
        <f>SUM('[1]Ann 41 - Jansuraksha'!K7:K29)</f>
        <v>1899</v>
      </c>
      <c r="M926" s="126">
        <f>SUM('[1]Ann 41 - Jansuraksha'!L7:L29)</f>
        <v>1201</v>
      </c>
      <c r="N926" s="126">
        <f>SUM('[1]Ann 41 - Jansuraksha'!M7:M29)</f>
        <v>26152</v>
      </c>
      <c r="O926" s="154">
        <f>SUM('[1]Ann 41 - Jansuraksha'!N7:N29)</f>
        <v>14468</v>
      </c>
      <c r="P926" s="2"/>
      <c r="Q926" s="1"/>
      <c r="R926" s="1"/>
    </row>
    <row r="927" spans="1:18" s="132" customFormat="1" ht="37.799999999999997" customHeight="1" x14ac:dyDescent="0.35">
      <c r="A927" s="131"/>
      <c r="B927" s="118">
        <v>9</v>
      </c>
      <c r="C927" s="125" t="s">
        <v>91</v>
      </c>
      <c r="D927" s="126">
        <v>51513</v>
      </c>
      <c r="E927" s="122">
        <v>33896</v>
      </c>
      <c r="F927" s="122">
        <v>16279</v>
      </c>
      <c r="G927" s="122">
        <v>9516</v>
      </c>
      <c r="H927" s="121">
        <v>67792</v>
      </c>
      <c r="I927" s="121">
        <v>43412</v>
      </c>
      <c r="J927" s="120">
        <v>9035</v>
      </c>
      <c r="K927" s="121">
        <v>6632</v>
      </c>
      <c r="L927" s="127">
        <v>7479</v>
      </c>
      <c r="M927" s="122">
        <v>3983</v>
      </c>
      <c r="N927" s="122">
        <v>16514</v>
      </c>
      <c r="O927" s="153">
        <v>10615</v>
      </c>
      <c r="P927" s="131"/>
      <c r="Q927" s="131"/>
      <c r="R927" s="131"/>
    </row>
    <row r="928" spans="1:18" s="123" customFormat="1" ht="37.799999999999997" customHeight="1" x14ac:dyDescent="0.35">
      <c r="A928" s="1"/>
      <c r="B928" s="124">
        <v>10</v>
      </c>
      <c r="C928" s="125" t="s">
        <v>93</v>
      </c>
      <c r="D928" s="126">
        <v>43776</v>
      </c>
      <c r="E928" s="122">
        <v>30771</v>
      </c>
      <c r="F928" s="122">
        <v>557</v>
      </c>
      <c r="G928" s="122">
        <v>431</v>
      </c>
      <c r="H928" s="121">
        <v>44333</v>
      </c>
      <c r="I928" s="121">
        <v>31202</v>
      </c>
      <c r="J928" s="120">
        <v>46551</v>
      </c>
      <c r="K928" s="121">
        <v>32358</v>
      </c>
      <c r="L928" s="127">
        <v>368</v>
      </c>
      <c r="M928" s="122">
        <v>326</v>
      </c>
      <c r="N928" s="122">
        <v>46919</v>
      </c>
      <c r="O928" s="153">
        <v>32684</v>
      </c>
      <c r="P928" s="1"/>
      <c r="Q928" s="1"/>
      <c r="R928" s="1"/>
    </row>
    <row r="929" spans="1:18" s="134" customFormat="1" ht="37.799999999999997" customHeight="1" x14ac:dyDescent="0.35">
      <c r="A929" s="133"/>
      <c r="B929" s="118">
        <v>11</v>
      </c>
      <c r="C929" s="125" t="s">
        <v>95</v>
      </c>
      <c r="D929" s="126">
        <v>1838543</v>
      </c>
      <c r="E929" s="122">
        <v>681231</v>
      </c>
      <c r="F929" s="122">
        <v>84220</v>
      </c>
      <c r="G929" s="122">
        <v>76119</v>
      </c>
      <c r="H929" s="121">
        <v>1922763</v>
      </c>
      <c r="I929" s="121">
        <v>757350</v>
      </c>
      <c r="J929" s="120">
        <v>335780</v>
      </c>
      <c r="K929" s="121">
        <v>181961</v>
      </c>
      <c r="L929" s="127">
        <v>49797</v>
      </c>
      <c r="M929" s="122">
        <v>44649</v>
      </c>
      <c r="N929" s="122">
        <v>385577</v>
      </c>
      <c r="O929" s="153">
        <v>226610</v>
      </c>
      <c r="P929" s="133"/>
      <c r="Q929" s="133"/>
      <c r="R929" s="133"/>
    </row>
    <row r="930" spans="1:18" s="123" customFormat="1" ht="37.799999999999997" customHeight="1" x14ac:dyDescent="0.35">
      <c r="A930" s="1"/>
      <c r="B930" s="124">
        <v>12</v>
      </c>
      <c r="C930" s="125" t="s">
        <v>98</v>
      </c>
      <c r="D930" s="126">
        <v>258350</v>
      </c>
      <c r="E930" s="122">
        <v>193597</v>
      </c>
      <c r="F930" s="122">
        <v>12917.5</v>
      </c>
      <c r="G930" s="122">
        <v>9679.85</v>
      </c>
      <c r="H930" s="121">
        <v>271267.50000000006</v>
      </c>
      <c r="I930" s="121">
        <v>203276.85000000003</v>
      </c>
      <c r="J930" s="120">
        <v>309893</v>
      </c>
      <c r="K930" s="121">
        <v>226082</v>
      </c>
      <c r="L930" s="127">
        <v>3098.9299999999994</v>
      </c>
      <c r="M930" s="122">
        <v>3391.2299999999996</v>
      </c>
      <c r="N930" s="122">
        <v>312991.93</v>
      </c>
      <c r="O930" s="153">
        <v>229473.22999999998</v>
      </c>
      <c r="P930" s="1"/>
      <c r="Q930" s="1"/>
      <c r="R930" s="1"/>
    </row>
    <row r="931" spans="1:18" s="123" customFormat="1" ht="37.799999999999997" customHeight="1" x14ac:dyDescent="0.35">
      <c r="A931" s="1"/>
      <c r="B931" s="118">
        <v>13</v>
      </c>
      <c r="C931" s="125" t="s">
        <v>126</v>
      </c>
      <c r="D931" s="126">
        <v>32041</v>
      </c>
      <c r="E931" s="122">
        <v>12670</v>
      </c>
      <c r="F931" s="122">
        <v>2942</v>
      </c>
      <c r="G931" s="122">
        <v>1288</v>
      </c>
      <c r="H931" s="121">
        <v>34983</v>
      </c>
      <c r="I931" s="121">
        <v>13958</v>
      </c>
      <c r="J931" s="120">
        <v>10581</v>
      </c>
      <c r="K931" s="121">
        <v>3539</v>
      </c>
      <c r="L931" s="127">
        <v>1457</v>
      </c>
      <c r="M931" s="122">
        <v>587</v>
      </c>
      <c r="N931" s="122">
        <v>12038</v>
      </c>
      <c r="O931" s="153">
        <v>4126</v>
      </c>
      <c r="P931" s="1"/>
      <c r="Q931" s="1"/>
      <c r="R931" s="1"/>
    </row>
    <row r="932" spans="1:18" s="123" customFormat="1" ht="37.799999999999997" customHeight="1" x14ac:dyDescent="0.35">
      <c r="A932" s="1"/>
      <c r="B932" s="124">
        <v>14</v>
      </c>
      <c r="C932" s="125" t="s">
        <v>127</v>
      </c>
      <c r="D932" s="126">
        <v>2392</v>
      </c>
      <c r="E932" s="122">
        <v>1212</v>
      </c>
      <c r="F932" s="122">
        <v>68</v>
      </c>
      <c r="G932" s="122">
        <v>30</v>
      </c>
      <c r="H932" s="121">
        <v>2460</v>
      </c>
      <c r="I932" s="121">
        <v>1242</v>
      </c>
      <c r="J932" s="120">
        <v>1389</v>
      </c>
      <c r="K932" s="121">
        <v>606</v>
      </c>
      <c r="L932" s="127">
        <v>30</v>
      </c>
      <c r="M932" s="122">
        <v>15</v>
      </c>
      <c r="N932" s="122">
        <v>1419</v>
      </c>
      <c r="O932" s="153">
        <v>621</v>
      </c>
      <c r="P932" s="1"/>
      <c r="Q932" s="1"/>
      <c r="R932" s="1"/>
    </row>
    <row r="933" spans="1:18" s="134" customFormat="1" ht="37.799999999999997" customHeight="1" x14ac:dyDescent="0.35">
      <c r="A933" s="133"/>
      <c r="B933" s="135">
        <v>15</v>
      </c>
      <c r="C933" s="136" t="s">
        <v>128</v>
      </c>
      <c r="D933" s="126">
        <v>115560</v>
      </c>
      <c r="E933" s="122">
        <v>28649</v>
      </c>
      <c r="F933" s="122">
        <v>8945</v>
      </c>
      <c r="G933" s="126">
        <v>2433</v>
      </c>
      <c r="H933" s="122">
        <v>124505</v>
      </c>
      <c r="I933" s="122">
        <v>31082</v>
      </c>
      <c r="J933" s="126">
        <v>41575</v>
      </c>
      <c r="K933" s="122">
        <v>8864</v>
      </c>
      <c r="L933" s="122">
        <v>1714</v>
      </c>
      <c r="M933" s="126">
        <v>504</v>
      </c>
      <c r="N933" s="122">
        <v>43289</v>
      </c>
      <c r="O933" s="153">
        <v>9368</v>
      </c>
      <c r="P933" s="133"/>
      <c r="Q933" s="133"/>
      <c r="R933" s="133"/>
    </row>
    <row r="934" spans="1:18" s="123" customFormat="1" ht="37.799999999999997" customHeight="1" x14ac:dyDescent="0.35">
      <c r="A934" s="1"/>
      <c r="B934" s="124">
        <v>16</v>
      </c>
      <c r="C934" s="125" t="s">
        <v>129</v>
      </c>
      <c r="D934" s="126">
        <v>6836</v>
      </c>
      <c r="E934" s="122">
        <v>6860</v>
      </c>
      <c r="F934" s="122">
        <v>109</v>
      </c>
      <c r="G934" s="122">
        <v>123</v>
      </c>
      <c r="H934" s="121">
        <v>6845</v>
      </c>
      <c r="I934" s="121">
        <v>6866</v>
      </c>
      <c r="J934" s="120">
        <v>15644</v>
      </c>
      <c r="K934" s="121">
        <v>14667</v>
      </c>
      <c r="L934" s="127">
        <v>143</v>
      </c>
      <c r="M934" s="122">
        <v>63</v>
      </c>
      <c r="N934" s="122">
        <v>15733</v>
      </c>
      <c r="O934" s="153">
        <v>14698</v>
      </c>
      <c r="P934" s="1"/>
      <c r="Q934" s="1" t="s">
        <v>130</v>
      </c>
      <c r="R934" s="1"/>
    </row>
    <row r="935" spans="1:18" s="123" customFormat="1" ht="37.799999999999997" customHeight="1" x14ac:dyDescent="0.35">
      <c r="A935" s="1"/>
      <c r="B935" s="118">
        <v>17</v>
      </c>
      <c r="C935" s="125" t="s">
        <v>131</v>
      </c>
      <c r="D935" s="126">
        <v>3374</v>
      </c>
      <c r="E935" s="122">
        <v>798</v>
      </c>
      <c r="F935" s="122">
        <v>0</v>
      </c>
      <c r="G935" s="122">
        <v>0</v>
      </c>
      <c r="H935" s="121">
        <v>3374</v>
      </c>
      <c r="I935" s="121">
        <v>798</v>
      </c>
      <c r="J935" s="120">
        <v>1935</v>
      </c>
      <c r="K935" s="121">
        <v>386</v>
      </c>
      <c r="L935" s="127">
        <v>0</v>
      </c>
      <c r="M935" s="122">
        <v>0</v>
      </c>
      <c r="N935" s="122">
        <v>1935</v>
      </c>
      <c r="O935" s="153">
        <v>386</v>
      </c>
      <c r="P935" s="1"/>
      <c r="Q935" s="1"/>
      <c r="R935" s="1"/>
    </row>
    <row r="936" spans="1:18" s="123" customFormat="1" ht="37.799999999999997" customHeight="1" x14ac:dyDescent="0.35">
      <c r="A936" s="1"/>
      <c r="B936" s="124">
        <v>18</v>
      </c>
      <c r="C936" s="125" t="s">
        <v>108</v>
      </c>
      <c r="D936" s="126">
        <v>423</v>
      </c>
      <c r="E936" s="122">
        <v>356</v>
      </c>
      <c r="F936" s="122">
        <v>0</v>
      </c>
      <c r="G936" s="122">
        <v>0</v>
      </c>
      <c r="H936" s="121">
        <v>426</v>
      </c>
      <c r="I936" s="121">
        <v>356</v>
      </c>
      <c r="J936" s="120">
        <v>258</v>
      </c>
      <c r="K936" s="121">
        <v>248</v>
      </c>
      <c r="L936" s="127">
        <v>0</v>
      </c>
      <c r="M936" s="122">
        <v>0</v>
      </c>
      <c r="N936" s="122">
        <v>258</v>
      </c>
      <c r="O936" s="153">
        <v>248</v>
      </c>
      <c r="P936" s="1"/>
      <c r="Q936" s="1"/>
      <c r="R936" s="1"/>
    </row>
    <row r="937" spans="1:18" s="132" customFormat="1" ht="37.799999999999997" customHeight="1" x14ac:dyDescent="0.35">
      <c r="A937" s="131"/>
      <c r="B937" s="118">
        <v>19</v>
      </c>
      <c r="C937" s="125" t="s">
        <v>132</v>
      </c>
      <c r="D937" s="126">
        <v>1461</v>
      </c>
      <c r="E937" s="122">
        <v>970</v>
      </c>
      <c r="F937" s="122">
        <v>26</v>
      </c>
      <c r="G937" s="122">
        <v>6</v>
      </c>
      <c r="H937" s="121">
        <v>1487</v>
      </c>
      <c r="I937" s="121">
        <v>976</v>
      </c>
      <c r="J937" s="120">
        <v>987</v>
      </c>
      <c r="K937" s="121">
        <v>384</v>
      </c>
      <c r="L937" s="127">
        <v>0</v>
      </c>
      <c r="M937" s="122">
        <v>0</v>
      </c>
      <c r="N937" s="122">
        <v>987</v>
      </c>
      <c r="O937" s="153">
        <v>384</v>
      </c>
      <c r="P937" s="131"/>
      <c r="Q937" s="131"/>
      <c r="R937" s="131"/>
    </row>
    <row r="938" spans="1:18" s="123" customFormat="1" ht="37.799999999999997" customHeight="1" x14ac:dyDescent="0.35">
      <c r="A938" s="1"/>
      <c r="B938" s="124">
        <v>20</v>
      </c>
      <c r="C938" s="125" t="s">
        <v>110</v>
      </c>
      <c r="D938" s="126">
        <v>4121</v>
      </c>
      <c r="E938" s="122">
        <v>1460</v>
      </c>
      <c r="F938" s="122">
        <v>28</v>
      </c>
      <c r="G938" s="122">
        <v>42</v>
      </c>
      <c r="H938" s="121">
        <v>4149</v>
      </c>
      <c r="I938" s="121">
        <v>1502</v>
      </c>
      <c r="J938" s="120">
        <v>219</v>
      </c>
      <c r="K938" s="121">
        <v>141</v>
      </c>
      <c r="L938" s="127">
        <v>0</v>
      </c>
      <c r="M938" s="122">
        <v>0</v>
      </c>
      <c r="N938" s="122">
        <v>219</v>
      </c>
      <c r="O938" s="153">
        <v>141</v>
      </c>
      <c r="P938" s="1"/>
      <c r="Q938" s="1"/>
      <c r="R938" s="1"/>
    </row>
    <row r="939" spans="1:18" s="123" customFormat="1" ht="37.799999999999997" customHeight="1" x14ac:dyDescent="0.35">
      <c r="A939" s="1"/>
      <c r="B939" s="118">
        <v>21</v>
      </c>
      <c r="C939" s="125" t="s">
        <v>133</v>
      </c>
      <c r="D939" s="126">
        <v>40299</v>
      </c>
      <c r="E939" s="122">
        <v>15731</v>
      </c>
      <c r="F939" s="122">
        <v>160</v>
      </c>
      <c r="G939" s="122">
        <v>29</v>
      </c>
      <c r="H939" s="121">
        <v>40459</v>
      </c>
      <c r="I939" s="121">
        <v>15760</v>
      </c>
      <c r="J939" s="120">
        <v>3554</v>
      </c>
      <c r="K939" s="121">
        <v>963</v>
      </c>
      <c r="L939" s="127">
        <v>27</v>
      </c>
      <c r="M939" s="122">
        <v>4</v>
      </c>
      <c r="N939" s="122">
        <v>3581</v>
      </c>
      <c r="O939" s="153">
        <v>967</v>
      </c>
      <c r="P939" s="1"/>
      <c r="Q939" s="1"/>
      <c r="R939" s="1"/>
    </row>
    <row r="940" spans="1:18" s="123" customFormat="1" ht="37.799999999999997" customHeight="1" x14ac:dyDescent="0.35">
      <c r="A940" s="1"/>
      <c r="B940" s="124">
        <v>22</v>
      </c>
      <c r="C940" s="125" t="s">
        <v>112</v>
      </c>
      <c r="D940" s="126">
        <v>0</v>
      </c>
      <c r="E940" s="122">
        <v>0</v>
      </c>
      <c r="F940" s="122">
        <v>0</v>
      </c>
      <c r="G940" s="122">
        <v>0</v>
      </c>
      <c r="H940" s="121">
        <v>0</v>
      </c>
      <c r="I940" s="121">
        <v>0</v>
      </c>
      <c r="J940" s="120">
        <v>0</v>
      </c>
      <c r="K940" s="121">
        <v>0</v>
      </c>
      <c r="L940" s="127">
        <v>0</v>
      </c>
      <c r="M940" s="122">
        <v>0</v>
      </c>
      <c r="N940" s="122">
        <v>0</v>
      </c>
      <c r="O940" s="153">
        <v>0</v>
      </c>
      <c r="P940" s="1"/>
      <c r="Q940" s="1"/>
      <c r="R940" s="1"/>
    </row>
    <row r="941" spans="1:18" s="123" customFormat="1" ht="37.799999999999997" customHeight="1" x14ac:dyDescent="0.35">
      <c r="A941" s="1"/>
      <c r="B941" s="118">
        <v>23</v>
      </c>
      <c r="C941" s="125" t="s">
        <v>134</v>
      </c>
      <c r="D941" s="126">
        <v>1</v>
      </c>
      <c r="E941" s="122">
        <v>0</v>
      </c>
      <c r="F941" s="122">
        <v>0</v>
      </c>
      <c r="G941" s="122">
        <v>0</v>
      </c>
      <c r="H941" s="121">
        <v>1</v>
      </c>
      <c r="I941" s="121">
        <v>0</v>
      </c>
      <c r="J941" s="120">
        <v>1</v>
      </c>
      <c r="K941" s="121">
        <v>0</v>
      </c>
      <c r="L941" s="127">
        <v>0</v>
      </c>
      <c r="M941" s="122">
        <v>0</v>
      </c>
      <c r="N941" s="122">
        <v>1</v>
      </c>
      <c r="O941" s="153">
        <v>0</v>
      </c>
      <c r="P941" s="1"/>
      <c r="Q941" s="1"/>
      <c r="R941" s="1"/>
    </row>
    <row r="942" spans="1:18" s="123" customFormat="1" ht="37.799999999999997" customHeight="1" x14ac:dyDescent="0.35">
      <c r="A942" s="1"/>
      <c r="B942" s="118">
        <v>24</v>
      </c>
      <c r="C942" s="125" t="s">
        <v>113</v>
      </c>
      <c r="D942" s="126">
        <v>2781</v>
      </c>
      <c r="E942" s="122">
        <v>951</v>
      </c>
      <c r="F942" s="122">
        <v>243</v>
      </c>
      <c r="G942" s="122">
        <v>59</v>
      </c>
      <c r="H942" s="121">
        <v>3024</v>
      </c>
      <c r="I942" s="121">
        <v>1010</v>
      </c>
      <c r="J942" s="120">
        <v>1237</v>
      </c>
      <c r="K942" s="121">
        <v>383</v>
      </c>
      <c r="L942" s="127">
        <v>292</v>
      </c>
      <c r="M942" s="122">
        <v>75</v>
      </c>
      <c r="N942" s="122">
        <v>1529</v>
      </c>
      <c r="O942" s="153">
        <v>458</v>
      </c>
      <c r="P942" s="1"/>
      <c r="Q942" s="1"/>
      <c r="R942" s="1"/>
    </row>
    <row r="943" spans="1:18" s="123" customFormat="1" ht="37.799999999999997" customHeight="1" x14ac:dyDescent="0.35">
      <c r="A943" s="1"/>
      <c r="B943" s="124">
        <v>25</v>
      </c>
      <c r="C943" s="125" t="s">
        <v>135</v>
      </c>
      <c r="D943" s="126">
        <v>1653</v>
      </c>
      <c r="E943" s="122">
        <v>946</v>
      </c>
      <c r="F943" s="122">
        <v>0</v>
      </c>
      <c r="G943" s="122">
        <v>0</v>
      </c>
      <c r="H943" s="121">
        <v>1653</v>
      </c>
      <c r="I943" s="121">
        <v>946</v>
      </c>
      <c r="J943" s="120">
        <v>527</v>
      </c>
      <c r="K943" s="121">
        <v>245</v>
      </c>
      <c r="L943" s="127">
        <v>0</v>
      </c>
      <c r="M943" s="122">
        <v>0</v>
      </c>
      <c r="N943" s="122">
        <v>527</v>
      </c>
      <c r="O943" s="153">
        <v>245</v>
      </c>
      <c r="P943" s="1"/>
      <c r="Q943" s="1"/>
      <c r="R943" s="1"/>
    </row>
    <row r="944" spans="1:18" s="123" customFormat="1" ht="37.799999999999997" customHeight="1" x14ac:dyDescent="0.35">
      <c r="A944" s="1"/>
      <c r="B944" s="118">
        <v>26</v>
      </c>
      <c r="C944" s="125" t="s">
        <v>114</v>
      </c>
      <c r="D944" s="126">
        <v>0</v>
      </c>
      <c r="E944" s="122">
        <v>0</v>
      </c>
      <c r="F944" s="122">
        <v>0</v>
      </c>
      <c r="G944" s="122">
        <v>0</v>
      </c>
      <c r="H944" s="121">
        <v>0</v>
      </c>
      <c r="I944" s="121">
        <v>0</v>
      </c>
      <c r="J944" s="120">
        <v>0</v>
      </c>
      <c r="K944" s="121">
        <v>0</v>
      </c>
      <c r="L944" s="127">
        <v>0</v>
      </c>
      <c r="M944" s="122">
        <v>0</v>
      </c>
      <c r="N944" s="122">
        <v>0</v>
      </c>
      <c r="O944" s="153">
        <v>0</v>
      </c>
      <c r="P944" s="1"/>
      <c r="Q944" s="1"/>
      <c r="R944" s="1"/>
    </row>
    <row r="945" spans="1:18" s="123" customFormat="1" ht="37.799999999999997" customHeight="1" x14ac:dyDescent="0.35">
      <c r="A945" s="1"/>
      <c r="B945" s="118">
        <v>27</v>
      </c>
      <c r="C945" s="125" t="s">
        <v>115</v>
      </c>
      <c r="D945" s="126">
        <v>0</v>
      </c>
      <c r="E945" s="122">
        <v>0</v>
      </c>
      <c r="F945" s="122">
        <v>0</v>
      </c>
      <c r="G945" s="122">
        <v>0</v>
      </c>
      <c r="H945" s="121">
        <v>0</v>
      </c>
      <c r="I945" s="121">
        <v>0</v>
      </c>
      <c r="J945" s="120">
        <v>0</v>
      </c>
      <c r="K945" s="121">
        <v>0</v>
      </c>
      <c r="L945" s="127">
        <v>0</v>
      </c>
      <c r="M945" s="122">
        <v>0</v>
      </c>
      <c r="N945" s="122">
        <v>0</v>
      </c>
      <c r="O945" s="153">
        <v>0</v>
      </c>
      <c r="P945" s="1"/>
      <c r="Q945" s="1"/>
      <c r="R945" s="1"/>
    </row>
    <row r="946" spans="1:18" s="123" customFormat="1" ht="37.799999999999997" customHeight="1" x14ac:dyDescent="0.35">
      <c r="A946" s="1"/>
      <c r="B946" s="124">
        <v>28</v>
      </c>
      <c r="C946" s="125" t="s">
        <v>116</v>
      </c>
      <c r="D946" s="126">
        <v>601072</v>
      </c>
      <c r="E946" s="122">
        <v>555254</v>
      </c>
      <c r="F946" s="122">
        <v>29713</v>
      </c>
      <c r="G946" s="122">
        <v>32730</v>
      </c>
      <c r="H946" s="121">
        <v>630956</v>
      </c>
      <c r="I946" s="121">
        <v>588155</v>
      </c>
      <c r="J946" s="120">
        <v>165689</v>
      </c>
      <c r="K946" s="121">
        <v>144466</v>
      </c>
      <c r="L946" s="127">
        <v>10607</v>
      </c>
      <c r="M946" s="122">
        <v>10061</v>
      </c>
      <c r="N946" s="122">
        <v>176251</v>
      </c>
      <c r="O946" s="153">
        <v>154481</v>
      </c>
      <c r="P946" s="1"/>
      <c r="Q946" s="1"/>
      <c r="R946" s="1"/>
    </row>
    <row r="947" spans="1:18" s="123" customFormat="1" ht="40.200000000000003" customHeight="1" thickBot="1" x14ac:dyDescent="0.4">
      <c r="A947" s="1"/>
      <c r="B947" s="147">
        <v>29</v>
      </c>
      <c r="C947" s="137" t="s">
        <v>136</v>
      </c>
      <c r="D947" s="138">
        <v>49925</v>
      </c>
      <c r="E947" s="139">
        <v>35244</v>
      </c>
      <c r="F947" s="139">
        <v>486</v>
      </c>
      <c r="G947" s="139">
        <v>2853</v>
      </c>
      <c r="H947" s="148">
        <v>50411</v>
      </c>
      <c r="I947" s="148">
        <v>38097</v>
      </c>
      <c r="J947" s="149">
        <v>9496</v>
      </c>
      <c r="K947" s="148">
        <v>15328</v>
      </c>
      <c r="L947" s="150">
        <v>254</v>
      </c>
      <c r="M947" s="139">
        <v>1993</v>
      </c>
      <c r="N947" s="139">
        <v>9750</v>
      </c>
      <c r="O947" s="155">
        <v>17321</v>
      </c>
      <c r="P947" s="1"/>
      <c r="Q947" s="1"/>
      <c r="R947" s="1"/>
    </row>
    <row r="948" spans="1:18" s="112" customFormat="1" ht="37.799999999999997" customHeight="1" thickBot="1" x14ac:dyDescent="0.4">
      <c r="A948" s="1"/>
      <c r="B948" s="140"/>
      <c r="C948" s="140" t="s">
        <v>118</v>
      </c>
      <c r="D948" s="141">
        <f>SUM(D919:D947)</f>
        <v>5064071.0051680831</v>
      </c>
      <c r="E948" s="141">
        <f>SUM(E919:E947)</f>
        <v>3125308.9948319169</v>
      </c>
      <c r="F948" s="141">
        <f>SUM(F919:F947)</f>
        <v>248748.89384999999</v>
      </c>
      <c r="G948" s="141">
        <f>SUM(G919:G947)</f>
        <v>206550.7868</v>
      </c>
      <c r="H948" s="151">
        <f>D948+F948</f>
        <v>5312819.8990180828</v>
      </c>
      <c r="I948" s="151">
        <f>E948+G948</f>
        <v>3331859.7816319168</v>
      </c>
      <c r="J948" s="141">
        <f t="shared" ref="J948:O948" si="34">SUM(J919:J947)</f>
        <v>1444473.1853476895</v>
      </c>
      <c r="K948" s="141">
        <f t="shared" si="34"/>
        <v>1020070.9666523105</v>
      </c>
      <c r="L948" s="141">
        <f t="shared" si="34"/>
        <v>110949.85874999998</v>
      </c>
      <c r="M948" s="141">
        <f t="shared" si="34"/>
        <v>90853.69249999999</v>
      </c>
      <c r="N948" s="141">
        <f t="shared" si="34"/>
        <v>1555324.0440976894</v>
      </c>
      <c r="O948" s="152">
        <f t="shared" si="34"/>
        <v>1110846.6591523103</v>
      </c>
      <c r="P948" s="1"/>
      <c r="Q948" s="1"/>
      <c r="R948" s="1"/>
    </row>
    <row r="949" spans="1:18" s="146" customFormat="1" ht="15" x14ac:dyDescent="0.3">
      <c r="A949" s="142"/>
      <c r="B949" s="143"/>
      <c r="C949" s="143"/>
      <c r="D949" s="143"/>
      <c r="E949" s="143"/>
      <c r="F949" s="143"/>
      <c r="G949" s="143"/>
      <c r="H949" s="144"/>
      <c r="I949" s="143"/>
      <c r="J949" s="143"/>
      <c r="K949" s="143"/>
      <c r="L949" s="143"/>
      <c r="M949" s="143"/>
      <c r="N949" s="143"/>
      <c r="O949" s="145" t="s">
        <v>119</v>
      </c>
      <c r="P949" s="142"/>
      <c r="Q949" s="142"/>
      <c r="R949" s="142"/>
    </row>
  </sheetData>
  <mergeCells count="83"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2023-05-06T06:17:13Z</cp:lastPrinted>
  <dcterms:created xsi:type="dcterms:W3CDTF">2023-05-04T12:10:53Z</dcterms:created>
  <dcterms:modified xsi:type="dcterms:W3CDTF">2023-05-09T11:36:25Z</dcterms:modified>
</cp:coreProperties>
</file>