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Deposit Advance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'Deposit Advances'!$A$1:$V$54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R41" i="1"/>
  <c r="R47" i="1" s="1"/>
  <c r="Q41" i="1"/>
  <c r="Q47" i="1" s="1"/>
  <c r="P41" i="1"/>
  <c r="P47" i="1" s="1"/>
  <c r="O41" i="1"/>
  <c r="O47" i="1" s="1"/>
  <c r="N41" i="1"/>
  <c r="N47" i="1" s="1"/>
  <c r="M41" i="1"/>
  <c r="M47" i="1" s="1"/>
  <c r="L41" i="1"/>
  <c r="L47" i="1" s="1"/>
  <c r="K41" i="1"/>
  <c r="K47" i="1" s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C41" i="1"/>
  <c r="C47" i="1" s="1"/>
  <c r="R38" i="1"/>
  <c r="Q38" i="1"/>
  <c r="J38" i="1" s="1"/>
  <c r="J46" i="1" s="1"/>
  <c r="P38" i="1"/>
  <c r="O38" i="1"/>
  <c r="N38" i="1"/>
  <c r="M38" i="1"/>
  <c r="L38" i="1"/>
  <c r="K38" i="1"/>
  <c r="K46" i="1" s="1"/>
  <c r="K48" i="1" s="1"/>
  <c r="I38" i="1"/>
  <c r="G38" i="1"/>
  <c r="F38" i="1"/>
  <c r="E38" i="1"/>
  <c r="D38" i="1"/>
  <c r="C38" i="1"/>
  <c r="Q21" i="1"/>
  <c r="P21" i="1"/>
  <c r="P46" i="1" s="1"/>
  <c r="O21" i="1"/>
  <c r="O46" i="1" s="1"/>
  <c r="N21" i="1"/>
  <c r="H21" i="1" s="1"/>
  <c r="M21" i="1"/>
  <c r="L21" i="1"/>
  <c r="L46" i="1" s="1"/>
  <c r="K21" i="1"/>
  <c r="I21" i="1"/>
  <c r="I46" i="1" s="1"/>
  <c r="G21" i="1"/>
  <c r="G46" i="1" s="1"/>
  <c r="F21" i="1"/>
  <c r="E21" i="1"/>
  <c r="D21" i="1"/>
  <c r="D46" i="1" s="1"/>
  <c r="C21" i="1"/>
  <c r="C46" i="1" s="1"/>
  <c r="R20" i="1"/>
  <c r="R19" i="1"/>
  <c r="R18" i="1"/>
  <c r="R17" i="1"/>
  <c r="R16" i="1"/>
  <c r="R15" i="1"/>
  <c r="R14" i="1"/>
  <c r="R13" i="1"/>
  <c r="R12" i="1"/>
  <c r="R11" i="1"/>
  <c r="R10" i="1"/>
  <c r="R9" i="1"/>
  <c r="N46" i="1" l="1"/>
  <c r="D48" i="1"/>
  <c r="D50" i="1" s="1"/>
  <c r="R21" i="1"/>
  <c r="R46" i="1" s="1"/>
  <c r="R48" i="1" s="1"/>
  <c r="R50" i="1" s="1"/>
  <c r="E46" i="1"/>
  <c r="E48" i="1" s="1"/>
  <c r="E50" i="1" s="1"/>
  <c r="K50" i="1"/>
  <c r="J48" i="1"/>
  <c r="F46" i="1"/>
  <c r="M46" i="1"/>
  <c r="C50" i="1"/>
  <c r="F48" i="1"/>
  <c r="F50" i="1" s="1"/>
  <c r="M48" i="1"/>
  <c r="M50" i="1" s="1"/>
  <c r="J50" i="1"/>
  <c r="G48" i="1"/>
  <c r="O48" i="1"/>
  <c r="O50" i="1" s="1"/>
  <c r="N48" i="1"/>
  <c r="N50" i="1" s="1"/>
  <c r="C48" i="1"/>
  <c r="I48" i="1"/>
  <c r="I50" i="1" s="1"/>
  <c r="P48" i="1"/>
  <c r="P50" i="1" s="1"/>
  <c r="G50" i="1"/>
  <c r="L48" i="1"/>
  <c r="L50" i="1" s="1"/>
  <c r="H38" i="1"/>
  <c r="H46" i="1" s="1"/>
  <c r="H48" i="1" s="1"/>
  <c r="H50" i="1" s="1"/>
  <c r="Q46" i="1"/>
  <c r="Q48" i="1" s="1"/>
  <c r="Q50" i="1" s="1"/>
</calcChain>
</file>

<file path=xl/sharedStrings.xml><?xml version="1.0" encoding="utf-8"?>
<sst xmlns="http://schemas.openxmlformats.org/spreadsheetml/2006/main" count="73" uniqueCount="60">
  <si>
    <t>S.NO</t>
  </si>
  <si>
    <t>BASIC BANKING DATA AS ON MARCH 2023</t>
  </si>
  <si>
    <t>(Amount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</si>
  <si>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</si>
  <si>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</si>
  <si>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</si>
  <si>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</si>
  <si>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</si>
  <si>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</si>
  <si>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</si>
  <si>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</si>
  <si>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</si>
  <si>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</si>
  <si>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</si>
  <si>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</si>
  <si>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</si>
  <si>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</si>
  <si>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A</t>
  </si>
  <si>
    <t>PUBLIC SECTOR BANKS</t>
  </si>
  <si>
    <t xml:space="preserve">Punjab National Bank 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</si>
  <si>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</si>
  <si>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</si>
  <si>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</si>
  <si>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</si>
  <si>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</si>
  <si>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</si>
  <si>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>Central Bank Of India</t>
  </si>
  <si>
    <t>Indian Bank</t>
  </si>
  <si>
    <t xml:space="preserve">Indian Overseas Bank </t>
  </si>
  <si>
    <t xml:space="preserve">State Bank Of India </t>
  </si>
  <si>
    <t xml:space="preserve">Union Bank Of India </t>
  </si>
  <si>
    <t>B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</si>
  <si>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</si>
  <si>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</si>
  <si>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</si>
  <si>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</si>
  <si>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</si>
  <si>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</si>
  <si>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</si>
  <si>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</si>
  <si>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</si>
  <si>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</si>
  <si>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</si>
  <si>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</si>
  <si>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</si>
  <si>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</si>
  <si>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</si>
  <si>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</si>
  <si>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 xml:space="preserve"> C   REGIONAL RURAL BANKS</t>
  </si>
  <si>
    <t xml:space="preserve">Punjab Gramin Bank </t>
  </si>
  <si>
    <t xml:space="preserve">D   COOPERATIVE BANKS </t>
  </si>
  <si>
    <t>Punjab State Cooperative Bank</t>
  </si>
  <si>
    <t>SCHEDULED COMMERCIAL BANKS</t>
  </si>
  <si>
    <t>Comm.Bks (A+B)</t>
  </si>
  <si>
    <t>RRBs ( C)</t>
  </si>
  <si>
    <t>TOTAL (A+B+C)</t>
  </si>
  <si>
    <t xml:space="preserve">              SYSTEM                                                            </t>
  </si>
  <si>
    <t>G. TOTAL (A+B+C+D)</t>
  </si>
  <si>
    <t>SLBC PUNJAB</t>
  </si>
  <si>
    <t>Annexure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</si>
</sst>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32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2"/>
      <color theme="1"/>
      <name val="Tahoma"/>
      <family val="2"/>
    </font>
    <font>
      <b/>
      <sz val="26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ahoma"/>
      <family val="2"/>
    </font>
    <font>
      <b/>
      <sz val="48"/>
      <color theme="1"/>
      <name val="Tahoma"/>
      <family val="2"/>
    </font>
    <font>
      <b/>
      <sz val="26"/>
      <color theme="1"/>
      <name val="Rupee Foradian"/>
      <family val="2"/>
    </font>
    <font>
      <sz val="26"/>
      <color theme="1"/>
      <name val="Rupee Foradian"/>
      <family val="2"/>
    </font>
    <font>
      <b/>
      <sz val="36"/>
      <color theme="1"/>
      <name val="Calibri"/>
      <family val="2"/>
      <scheme val="minor"/>
    </font>
    <font>
      <b/>
      <sz val="36"/>
      <name val="Tahoma"/>
      <family val="2"/>
    </font>
    <font>
      <sz val="14"/>
      <name val="Times New Roman"/>
    </font>
    <font>
      <b/>
      <sz val="48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name val="Tahoma"/>
      <family val="2"/>
    </font>
    <font>
      <b/>
      <sz val="4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20">
    <xf numFmtId="0" fontId="0" fillId="0" borderId="0" xfId="0"/>
    <xf numFmtId="0" fontId="3" fillId="0" borderId="0" xfId="1" applyFont="1" applyFill="1" applyBorder="1"/>
    <xf numFmtId="0" fontId="5" fillId="0" borderId="0" xfId="1" applyFont="1" applyFill="1"/>
    <xf numFmtId="1" fontId="5" fillId="0" borderId="0" xfId="1" applyNumberFormat="1" applyFont="1" applyFill="1"/>
    <xf numFmtId="0" fontId="1" fillId="0" borderId="0" xfId="1" applyFill="1"/>
    <xf numFmtId="0" fontId="1" fillId="0" borderId="0" xfId="1"/>
    <xf numFmtId="17" fontId="6" fillId="0" borderId="0" xfId="1" applyNumberFormat="1" applyFont="1" applyFill="1" applyBorder="1" applyAlignment="1">
      <alignment horizontal="right"/>
    </xf>
    <xf numFmtId="17" fontId="7" fillId="0" borderId="0" xfId="1" applyNumberFormat="1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8" fillId="0" borderId="9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1" fontId="8" fillId="2" borderId="18" xfId="1" applyNumberFormat="1" applyFont="1" applyFill="1" applyBorder="1" applyAlignment="1">
      <alignment vertical="center"/>
    </xf>
    <xf numFmtId="1" fontId="8" fillId="2" borderId="19" xfId="1" applyNumberFormat="1" applyFont="1" applyFill="1" applyBorder="1" applyAlignment="1">
      <alignment vertical="center"/>
    </xf>
    <xf numFmtId="1" fontId="8" fillId="2" borderId="20" xfId="1" applyNumberFormat="1" applyFont="1" applyFill="1" applyBorder="1" applyAlignment="1">
      <alignment vertical="center"/>
    </xf>
    <xf numFmtId="1" fontId="8" fillId="2" borderId="17" xfId="1" applyNumberFormat="1" applyFont="1" applyFill="1" applyBorder="1" applyAlignment="1">
      <alignment vertical="center"/>
    </xf>
    <xf numFmtId="1" fontId="8" fillId="2" borderId="9" xfId="1" applyNumberFormat="1" applyFont="1" applyFill="1" applyBorder="1" applyAlignment="1">
      <alignment vertical="center"/>
    </xf>
    <xf numFmtId="0" fontId="1" fillId="3" borderId="0" xfId="1" applyFill="1"/>
    <xf numFmtId="1" fontId="8" fillId="2" borderId="23" xfId="1" applyNumberFormat="1" applyFont="1" applyFill="1" applyBorder="1" applyAlignment="1">
      <alignment vertical="center"/>
    </xf>
    <xf numFmtId="1" fontId="8" fillId="2" borderId="22" xfId="1" applyNumberFormat="1" applyFont="1" applyFill="1" applyBorder="1" applyAlignment="1">
      <alignment vertical="center"/>
    </xf>
    <xf numFmtId="1" fontId="8" fillId="2" borderId="24" xfId="1" applyNumberFormat="1" applyFont="1" applyFill="1" applyBorder="1" applyAlignment="1">
      <alignment vertical="center"/>
    </xf>
    <xf numFmtId="1" fontId="8" fillId="2" borderId="25" xfId="1" applyNumberFormat="1" applyFont="1" applyFill="1" applyBorder="1" applyAlignment="1">
      <alignment vertical="center"/>
    </xf>
    <xf numFmtId="1" fontId="8" fillId="2" borderId="21" xfId="1" applyNumberFormat="1" applyFont="1" applyFill="1" applyBorder="1" applyAlignment="1">
      <alignment vertical="center"/>
    </xf>
    <xf numFmtId="0" fontId="1" fillId="0" borderId="0" xfId="1" applyFont="1" applyFill="1"/>
    <xf numFmtId="0" fontId="1" fillId="3" borderId="0" xfId="1" applyFont="1" applyFill="1"/>
    <xf numFmtId="1" fontId="8" fillId="2" borderId="26" xfId="1" applyNumberFormat="1" applyFont="1" applyFill="1" applyBorder="1" applyAlignment="1">
      <alignment vertical="center"/>
    </xf>
    <xf numFmtId="1" fontId="8" fillId="2" borderId="27" xfId="1" applyNumberFormat="1" applyFont="1" applyFill="1" applyBorder="1" applyAlignment="1">
      <alignment vertical="center"/>
    </xf>
    <xf numFmtId="0" fontId="1" fillId="2" borderId="0" xfId="1" applyFont="1" applyFill="1"/>
    <xf numFmtId="1" fontId="8" fillId="2" borderId="29" xfId="1" applyNumberFormat="1" applyFont="1" applyFill="1" applyBorder="1" applyAlignment="1">
      <alignment vertical="center"/>
    </xf>
    <xf numFmtId="1" fontId="8" fillId="2" borderId="30" xfId="1" applyNumberFormat="1" applyFont="1" applyFill="1" applyBorder="1" applyAlignment="1">
      <alignment vertical="center"/>
    </xf>
    <xf numFmtId="1" fontId="8" fillId="2" borderId="31" xfId="1" applyNumberFormat="1" applyFont="1" applyFill="1" applyBorder="1" applyAlignment="1">
      <alignment vertical="center"/>
    </xf>
    <xf numFmtId="1" fontId="8" fillId="2" borderId="32" xfId="1" applyNumberFormat="1" applyFont="1" applyFill="1" applyBorder="1" applyAlignment="1">
      <alignment vertical="center"/>
    </xf>
    <xf numFmtId="1" fontId="8" fillId="2" borderId="11" xfId="1" applyNumberFormat="1" applyFont="1" applyFill="1" applyBorder="1" applyAlignment="1">
      <alignment vertical="center"/>
    </xf>
    <xf numFmtId="1" fontId="8" fillId="2" borderId="16" xfId="1" applyNumberFormat="1" applyFont="1" applyFill="1" applyBorder="1" applyAlignment="1">
      <alignment vertical="center"/>
    </xf>
    <xf numFmtId="1" fontId="8" fillId="2" borderId="33" xfId="1" applyNumberFormat="1" applyFont="1" applyFill="1" applyBorder="1" applyAlignment="1">
      <alignment vertical="center"/>
    </xf>
    <xf numFmtId="1" fontId="8" fillId="2" borderId="3" xfId="1" applyNumberFormat="1" applyFont="1" applyFill="1" applyBorder="1" applyAlignment="1">
      <alignment vertical="center"/>
    </xf>
    <xf numFmtId="0" fontId="13" fillId="2" borderId="34" xfId="1" applyFont="1" applyFill="1" applyBorder="1"/>
    <xf numFmtId="1" fontId="8" fillId="2" borderId="35" xfId="1" applyNumberFormat="1" applyFont="1" applyFill="1" applyBorder="1" applyAlignment="1">
      <alignment vertical="center"/>
    </xf>
    <xf numFmtId="1" fontId="8" fillId="2" borderId="34" xfId="1" applyNumberFormat="1" applyFont="1" applyFill="1" applyBorder="1" applyAlignment="1">
      <alignment vertical="center"/>
    </xf>
    <xf numFmtId="1" fontId="14" fillId="2" borderId="23" xfId="1" applyNumberFormat="1" applyFont="1" applyFill="1" applyBorder="1" applyAlignment="1">
      <alignment vertical="center"/>
    </xf>
    <xf numFmtId="1" fontId="14" fillId="0" borderId="0" xfId="2" applyNumberFormat="1" applyFont="1" applyAlignment="1">
      <alignment horizontal="right" vertical="center"/>
    </xf>
    <xf numFmtId="0" fontId="2" fillId="0" borderId="0" xfId="1" applyFont="1" applyFill="1"/>
    <xf numFmtId="0" fontId="2" fillId="3" borderId="0" xfId="1" applyFont="1" applyFill="1"/>
    <xf numFmtId="1" fontId="8" fillId="2" borderId="14" xfId="1" applyNumberFormat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14" fillId="2" borderId="38" xfId="1" applyFont="1" applyFill="1" applyBorder="1" applyAlignment="1">
      <alignment vertical="center"/>
    </xf>
    <xf numFmtId="1" fontId="8" fillId="2" borderId="39" xfId="1" applyNumberFormat="1" applyFont="1" applyFill="1" applyBorder="1" applyAlignment="1">
      <alignment vertical="center"/>
    </xf>
    <xf numFmtId="0" fontId="8" fillId="2" borderId="16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1" fontId="8" fillId="2" borderId="28" xfId="1" applyNumberFormat="1" applyFont="1" applyFill="1" applyBorder="1" applyAlignment="1">
      <alignment vertical="center"/>
    </xf>
    <xf numFmtId="0" fontId="3" fillId="0" borderId="0" xfId="1" applyFont="1" applyFill="1"/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right"/>
    </xf>
    <xf numFmtId="0" fontId="12" fillId="0" borderId="7" xfId="1" applyFont="1" applyFill="1" applyBorder="1" applyAlignment="1"/>
    <xf numFmtId="0" fontId="12" fillId="0" borderId="8" xfId="1" applyFont="1" applyFill="1" applyBorder="1" applyAlignment="1"/>
    <xf numFmtId="0" fontId="6" fillId="0" borderId="9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/>
    </xf>
    <xf numFmtId="1" fontId="8" fillId="0" borderId="41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1" fontId="8" fillId="0" borderId="37" xfId="1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5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1" fontId="8" fillId="0" borderId="6" xfId="1" applyNumberFormat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1" fontId="8" fillId="0" borderId="16" xfId="1" applyNumberFormat="1" applyFont="1" applyFill="1" applyBorder="1" applyAlignment="1">
      <alignment horizontal="center" vertical="center"/>
    </xf>
    <xf numFmtId="0" fontId="16" fillId="0" borderId="1" xfId="1" applyFont="1" applyFill="1" applyBorder="1"/>
    <xf numFmtId="0" fontId="10" fillId="0" borderId="16" xfId="1" applyFont="1" applyFill="1" applyBorder="1" applyAlignment="1">
      <alignment vertical="center"/>
    </xf>
    <xf numFmtId="0" fontId="16" fillId="2" borderId="17" xfId="1" applyFont="1" applyFill="1" applyBorder="1"/>
    <xf numFmtId="0" fontId="10" fillId="2" borderId="9" xfId="1" applyFont="1" applyFill="1" applyBorder="1" applyAlignment="1">
      <alignment vertical="center"/>
    </xf>
    <xf numFmtId="0" fontId="16" fillId="2" borderId="21" xfId="1" applyFont="1" applyFill="1" applyBorder="1"/>
    <xf numFmtId="0" fontId="10" fillId="2" borderId="22" xfId="1" applyFont="1" applyFill="1" applyBorder="1" applyAlignment="1">
      <alignment vertical="center"/>
    </xf>
    <xf numFmtId="0" fontId="16" fillId="2" borderId="28" xfId="1" applyFont="1" applyFill="1" applyBorder="1"/>
    <xf numFmtId="0" fontId="10" fillId="2" borderId="26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17" fillId="2" borderId="21" xfId="1" applyFont="1" applyFill="1" applyBorder="1"/>
    <xf numFmtId="0" fontId="18" fillId="2" borderId="0" xfId="1" applyFont="1" applyFill="1" applyBorder="1" applyAlignment="1">
      <alignment vertical="center"/>
    </xf>
    <xf numFmtId="0" fontId="18" fillId="2" borderId="22" xfId="1" applyFont="1" applyFill="1" applyBorder="1" applyAlignment="1">
      <alignment vertical="center"/>
    </xf>
    <xf numFmtId="0" fontId="17" fillId="2" borderId="28" xfId="1" applyFont="1" applyFill="1" applyBorder="1"/>
    <xf numFmtId="0" fontId="18" fillId="2" borderId="26" xfId="1" applyFont="1" applyFill="1" applyBorder="1" applyAlignment="1">
      <alignment vertical="center"/>
    </xf>
    <xf numFmtId="0" fontId="18" fillId="2" borderId="4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9" fillId="2" borderId="22" xfId="1" applyFont="1" applyFill="1" applyBorder="1" applyAlignment="1">
      <alignment vertical="center"/>
    </xf>
    <xf numFmtId="0" fontId="17" fillId="2" borderId="17" xfId="1" applyFont="1" applyFill="1" applyBorder="1"/>
    <xf numFmtId="0" fontId="18" fillId="2" borderId="1" xfId="1" applyFont="1" applyFill="1" applyBorder="1" applyAlignment="1">
      <alignment vertical="center"/>
    </xf>
    <xf numFmtId="0" fontId="18" fillId="2" borderId="16" xfId="1" applyFont="1" applyFill="1" applyBorder="1" applyAlignment="1">
      <alignment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34" xfId="1" applyFont="1" applyFill="1" applyBorder="1" applyAlignment="1">
      <alignment vertical="center"/>
    </xf>
    <xf numFmtId="0" fontId="18" fillId="2" borderId="38" xfId="1" applyFont="1" applyFill="1" applyBorder="1" applyAlignment="1">
      <alignment vertical="center"/>
    </xf>
    <xf numFmtId="0" fontId="17" fillId="2" borderId="30" xfId="1" applyFont="1" applyFill="1" applyBorder="1"/>
    <xf numFmtId="0" fontId="18" fillId="2" borderId="40" xfId="1" applyFont="1" applyFill="1" applyBorder="1" applyAlignment="1">
      <alignment vertical="center"/>
    </xf>
  </cellXfs>
  <cellStyles count="3">
    <cellStyle name="Normal" xfId="0" builtinId="0"/>
    <cellStyle name="Normal 2" xfId="2"/>
    <cellStyle name="Normal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abSelected="1" view="pageBreakPreview" zoomScale="23" zoomScaleNormal="70" zoomScaleSheetLayoutView="23" workbookViewId="0">
      <selection activeCell="D11" sqref="D11"/>
    </sheetView>
  </sheetViews>
  <sheetFormatPr defaultRowHeight="40.799999999999997"/>
  <cols>
    <col min="1" max="1" width="19.33203125" style="57" customWidth="1"/>
    <col min="2" max="2" width="111.88671875" style="58" customWidth="1"/>
    <col min="3" max="6" width="33.88671875" style="2" customWidth="1"/>
    <col min="7" max="9" width="54.109375" style="2" customWidth="1"/>
    <col min="10" max="10" width="71.5546875" style="2" customWidth="1"/>
    <col min="11" max="15" width="54.109375" style="3" customWidth="1"/>
    <col min="16" max="16" width="61.44140625" style="3" customWidth="1"/>
    <col min="17" max="18" width="54.109375" style="3" customWidth="1"/>
    <col min="19" max="19" width="8.88671875" style="4"/>
    <col min="20" max="20" width="5.33203125" style="4" customWidth="1"/>
    <col min="21" max="23" width="8.88671875" style="4" hidden="1" customWidth="1"/>
    <col min="24" max="16384" width="8.88671875" style="5"/>
  </cols>
  <sheetData>
    <row r="1" spans="1:26" ht="43.8">
      <c r="A1" s="1"/>
      <c r="B1" s="6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9"/>
      <c r="Q1" s="10"/>
      <c r="R1" s="10"/>
    </row>
    <row r="2" spans="1:26" ht="58.8">
      <c r="A2" s="1"/>
      <c r="B2" s="6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9"/>
      <c r="Q2" s="11" t="s">
        <v>59</v>
      </c>
      <c r="R2" s="10"/>
    </row>
    <row r="3" spans="1:26" ht="44.4" thickBot="1">
      <c r="A3" s="1"/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9"/>
      <c r="Q3" s="10"/>
      <c r="R3" s="10"/>
    </row>
    <row r="4" spans="1:26" ht="58.8" customHeight="1" thickBot="1">
      <c r="A4" s="59" t="s">
        <v>0</v>
      </c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</row>
    <row r="5" spans="1:26" ht="53.4" customHeight="1" thickBot="1">
      <c r="A5" s="60"/>
      <c r="B5" s="65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1:26" ht="91.2" customHeight="1" thickBot="1">
      <c r="A6" s="60"/>
      <c r="B6" s="68" t="s">
        <v>3</v>
      </c>
      <c r="C6" s="73" t="s">
        <v>4</v>
      </c>
      <c r="D6" s="74"/>
      <c r="E6" s="74"/>
      <c r="F6" s="75"/>
      <c r="G6" s="73" t="s">
        <v>5</v>
      </c>
      <c r="H6" s="75"/>
      <c r="I6" s="73" t="s">
        <v>6</v>
      </c>
      <c r="J6" s="75"/>
      <c r="K6" s="76" t="s">
        <v>7</v>
      </c>
      <c r="L6" s="77"/>
      <c r="M6" s="76" t="s">
        <v>8</v>
      </c>
      <c r="N6" s="78"/>
      <c r="O6" s="77"/>
      <c r="P6" s="76" t="s">
        <v>9</v>
      </c>
      <c r="Q6" s="78"/>
      <c r="R6" s="77"/>
    </row>
    <row r="7" spans="1:26" ht="91.2" customHeight="1" thickBot="1">
      <c r="A7" s="61"/>
      <c r="B7" s="69"/>
      <c r="C7" s="79" t="s">
        <v>10</v>
      </c>
      <c r="D7" s="80" t="s">
        <v>11</v>
      </c>
      <c r="E7" s="80" t="s">
        <v>12</v>
      </c>
      <c r="F7" s="81" t="s">
        <v>13</v>
      </c>
      <c r="G7" s="82" t="s">
        <v>14</v>
      </c>
      <c r="H7" s="83" t="s">
        <v>15</v>
      </c>
      <c r="I7" s="79" t="s">
        <v>14</v>
      </c>
      <c r="J7" s="81" t="s">
        <v>15</v>
      </c>
      <c r="K7" s="84" t="s">
        <v>14</v>
      </c>
      <c r="L7" s="85" t="s">
        <v>15</v>
      </c>
      <c r="M7" s="86" t="s">
        <v>10</v>
      </c>
      <c r="N7" s="87" t="s">
        <v>16</v>
      </c>
      <c r="O7" s="88" t="s">
        <v>12</v>
      </c>
      <c r="P7" s="89" t="s">
        <v>10</v>
      </c>
      <c r="Q7" s="90" t="s">
        <v>16</v>
      </c>
      <c r="R7" s="88" t="s">
        <v>12</v>
      </c>
    </row>
    <row r="8" spans="1:26" ht="52.2" customHeight="1" thickBot="1">
      <c r="A8" s="91" t="s">
        <v>17</v>
      </c>
      <c r="B8" s="92" t="s">
        <v>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2"/>
      <c r="Q8" s="12"/>
      <c r="R8" s="13"/>
    </row>
    <row r="9" spans="1:26" s="19" customFormat="1" ht="78.599999999999994" customHeight="1" thickBot="1">
      <c r="A9" s="93">
        <v>1</v>
      </c>
      <c r="B9" s="94" t="s">
        <v>19</v>
      </c>
      <c r="C9" s="14">
        <v>433</v>
      </c>
      <c r="D9" s="14">
        <v>232</v>
      </c>
      <c r="E9" s="14">
        <v>250</v>
      </c>
      <c r="F9" s="14">
        <v>915</v>
      </c>
      <c r="G9" s="15">
        <v>16748509</v>
      </c>
      <c r="H9" s="15">
        <v>11492970.692517299</v>
      </c>
      <c r="I9" s="15">
        <v>631991</v>
      </c>
      <c r="J9" s="15">
        <v>4551239.1436419003</v>
      </c>
      <c r="K9" s="14">
        <v>85353</v>
      </c>
      <c r="L9" s="14">
        <v>946554.93901500001</v>
      </c>
      <c r="M9" s="14">
        <v>3480514.7492376999</v>
      </c>
      <c r="N9" s="16">
        <v>3570179.6615397995</v>
      </c>
      <c r="O9" s="17">
        <v>4442276.2817398002</v>
      </c>
      <c r="P9" s="18">
        <v>1032096.440158</v>
      </c>
      <c r="Q9" s="17">
        <v>1125200.6275148001</v>
      </c>
      <c r="R9" s="17">
        <f>J9-P9-Q9</f>
        <v>2393942.0759691</v>
      </c>
      <c r="S9" s="4"/>
      <c r="T9" s="4"/>
      <c r="U9" s="4"/>
      <c r="V9" s="4"/>
      <c r="W9" s="4"/>
    </row>
    <row r="10" spans="1:26" s="26" customFormat="1" ht="78.599999999999994" customHeight="1" thickBot="1">
      <c r="A10" s="95">
        <v>2</v>
      </c>
      <c r="B10" s="96" t="s">
        <v>20</v>
      </c>
      <c r="C10" s="20">
        <v>363</v>
      </c>
      <c r="D10" s="20">
        <v>140</v>
      </c>
      <c r="E10" s="20">
        <v>132</v>
      </c>
      <c r="F10" s="20">
        <v>635</v>
      </c>
      <c r="G10" s="17">
        <v>5561293</v>
      </c>
      <c r="H10" s="21">
        <v>3524489</v>
      </c>
      <c r="I10" s="17">
        <v>313268</v>
      </c>
      <c r="J10" s="22">
        <v>1412906.5337499999</v>
      </c>
      <c r="K10" s="22">
        <v>20124</v>
      </c>
      <c r="L10" s="20">
        <v>81195.734660000002</v>
      </c>
      <c r="M10" s="20">
        <v>1290444</v>
      </c>
      <c r="N10" s="23">
        <v>996621</v>
      </c>
      <c r="O10" s="24">
        <v>1237424</v>
      </c>
      <c r="P10" s="21">
        <v>512039.52231000003</v>
      </c>
      <c r="Q10" s="24">
        <v>424004.64740999998</v>
      </c>
      <c r="R10" s="17">
        <f t="shared" ref="R10:R20" si="0">J10-P10-Q10</f>
        <v>476862.36402999994</v>
      </c>
      <c r="S10" s="25">
        <v>0</v>
      </c>
      <c r="T10" s="25">
        <v>0</v>
      </c>
      <c r="U10" s="25">
        <v>4</v>
      </c>
      <c r="V10" s="25">
        <v>4</v>
      </c>
      <c r="W10" s="25">
        <v>31</v>
      </c>
      <c r="X10" s="26">
        <v>72</v>
      </c>
      <c r="Y10" s="26">
        <v>64</v>
      </c>
      <c r="Z10" s="26">
        <v>167</v>
      </c>
    </row>
    <row r="11" spans="1:26" s="4" customFormat="1" ht="78.599999999999994" customHeight="1" thickBot="1">
      <c r="A11" s="95">
        <v>3</v>
      </c>
      <c r="B11" s="96" t="s">
        <v>21</v>
      </c>
      <c r="C11" s="20">
        <v>62</v>
      </c>
      <c r="D11" s="20">
        <v>63</v>
      </c>
      <c r="E11" s="20">
        <v>46</v>
      </c>
      <c r="F11" s="20">
        <v>171</v>
      </c>
      <c r="G11" s="24">
        <v>2335478</v>
      </c>
      <c r="H11" s="21">
        <v>927039.86774809996</v>
      </c>
      <c r="I11" s="24">
        <v>227041</v>
      </c>
      <c r="J11" s="22">
        <v>400565.93019269989</v>
      </c>
      <c r="K11" s="22">
        <v>12920</v>
      </c>
      <c r="L11" s="20">
        <v>125314.79251573602</v>
      </c>
      <c r="M11" s="20">
        <v>316826.86370540003</v>
      </c>
      <c r="N11" s="23">
        <v>269583.78415969998</v>
      </c>
      <c r="O11" s="24">
        <v>340629.21988300007</v>
      </c>
      <c r="P11" s="21">
        <v>84078.16522000001</v>
      </c>
      <c r="Q11" s="24">
        <v>109890.7519415</v>
      </c>
      <c r="R11" s="17">
        <f t="shared" si="0"/>
        <v>206597.01303119987</v>
      </c>
    </row>
    <row r="12" spans="1:26" s="19" customFormat="1" ht="78.599999999999994" customHeight="1" thickBot="1">
      <c r="A12" s="95">
        <v>4</v>
      </c>
      <c r="B12" s="96" t="s">
        <v>22</v>
      </c>
      <c r="C12" s="20">
        <v>26</v>
      </c>
      <c r="D12" s="20">
        <v>72</v>
      </c>
      <c r="E12" s="20">
        <v>79</v>
      </c>
      <c r="F12" s="20">
        <v>177</v>
      </c>
      <c r="G12" s="24">
        <v>1116253</v>
      </c>
      <c r="H12" s="21">
        <v>1386478.88381</v>
      </c>
      <c r="I12" s="24">
        <v>133250</v>
      </c>
      <c r="J12" s="22">
        <v>668706.97993200005</v>
      </c>
      <c r="K12" s="22">
        <v>8796</v>
      </c>
      <c r="L12" s="20">
        <v>44796.991135499993</v>
      </c>
      <c r="M12" s="20">
        <v>85831.415370000002</v>
      </c>
      <c r="N12" s="23">
        <v>462635.89128999988</v>
      </c>
      <c r="O12" s="24">
        <v>838011.57715000014</v>
      </c>
      <c r="P12" s="27">
        <v>43253.601887800003</v>
      </c>
      <c r="Q12" s="24">
        <v>215722.86066089998</v>
      </c>
      <c r="R12" s="17">
        <f t="shared" si="0"/>
        <v>409730.5173833</v>
      </c>
      <c r="S12" s="4"/>
      <c r="T12" s="4"/>
      <c r="U12" s="4"/>
      <c r="V12" s="4"/>
      <c r="W12" s="4"/>
    </row>
    <row r="13" spans="1:26" s="19" customFormat="1" ht="78.599999999999994" customHeight="1" thickBot="1">
      <c r="A13" s="95">
        <v>5</v>
      </c>
      <c r="B13" s="96" t="s">
        <v>23</v>
      </c>
      <c r="C13" s="20">
        <v>37</v>
      </c>
      <c r="D13" s="20">
        <v>63</v>
      </c>
      <c r="E13" s="20">
        <v>57</v>
      </c>
      <c r="F13" s="20">
        <v>157</v>
      </c>
      <c r="G13" s="24">
        <v>0</v>
      </c>
      <c r="H13" s="21">
        <v>1433587</v>
      </c>
      <c r="I13" s="24">
        <v>147311</v>
      </c>
      <c r="J13" s="22">
        <v>686263.50567730004</v>
      </c>
      <c r="K13" s="22">
        <v>20702</v>
      </c>
      <c r="L13" s="20">
        <v>158886.10221009998</v>
      </c>
      <c r="M13" s="20">
        <v>255251</v>
      </c>
      <c r="N13" s="23">
        <v>442665</v>
      </c>
      <c r="O13" s="24">
        <v>735671</v>
      </c>
      <c r="P13" s="21">
        <v>116009</v>
      </c>
      <c r="Q13" s="24">
        <v>212348</v>
      </c>
      <c r="R13" s="17">
        <f t="shared" si="0"/>
        <v>357906.50567730004</v>
      </c>
      <c r="S13" s="4"/>
      <c r="T13" s="4"/>
      <c r="U13" s="4"/>
      <c r="V13" s="4"/>
      <c r="W13" s="4"/>
    </row>
    <row r="14" spans="1:26" s="26" customFormat="1" ht="78.599999999999994" customHeight="1" thickBot="1">
      <c r="A14" s="95">
        <v>6</v>
      </c>
      <c r="B14" s="96" t="s">
        <v>24</v>
      </c>
      <c r="C14" s="20">
        <v>1</v>
      </c>
      <c r="D14" s="20">
        <v>16</v>
      </c>
      <c r="E14" s="20">
        <v>22</v>
      </c>
      <c r="F14" s="20">
        <v>39</v>
      </c>
      <c r="G14" s="24">
        <v>117234</v>
      </c>
      <c r="H14" s="21">
        <v>122236.64799000001</v>
      </c>
      <c r="I14" s="24">
        <v>13026</v>
      </c>
      <c r="J14" s="22">
        <v>95354.126390000005</v>
      </c>
      <c r="K14" s="22">
        <v>2779</v>
      </c>
      <c r="L14" s="20">
        <v>4599.6512561999989</v>
      </c>
      <c r="M14" s="20">
        <v>1686.81729</v>
      </c>
      <c r="N14" s="23">
        <v>35617.023300000008</v>
      </c>
      <c r="O14" s="24">
        <v>84932.807400000005</v>
      </c>
      <c r="P14" s="28">
        <v>653.28891999999996</v>
      </c>
      <c r="Q14" s="24">
        <v>24801.912600000003</v>
      </c>
      <c r="R14" s="17">
        <f t="shared" si="0"/>
        <v>69898.924869999988</v>
      </c>
      <c r="S14" s="29"/>
      <c r="T14" s="25"/>
      <c r="U14" s="25"/>
      <c r="V14" s="25"/>
      <c r="W14" s="25"/>
    </row>
    <row r="15" spans="1:26" s="19" customFormat="1" ht="78.599999999999994" customHeight="1" thickBot="1">
      <c r="A15" s="95">
        <v>7</v>
      </c>
      <c r="B15" s="96" t="s">
        <v>25</v>
      </c>
      <c r="C15" s="20">
        <v>83</v>
      </c>
      <c r="D15" s="20">
        <v>92</v>
      </c>
      <c r="E15" s="20">
        <v>89</v>
      </c>
      <c r="F15" s="20">
        <v>264</v>
      </c>
      <c r="G15" s="24">
        <v>3038009</v>
      </c>
      <c r="H15" s="21">
        <v>2201361.0980743002</v>
      </c>
      <c r="I15" s="24">
        <v>200930</v>
      </c>
      <c r="J15" s="22">
        <v>1086263.6858210999</v>
      </c>
      <c r="K15" s="22">
        <v>18807</v>
      </c>
      <c r="L15" s="20">
        <v>122590.4921634999</v>
      </c>
      <c r="M15" s="20">
        <v>478791.39779490017</v>
      </c>
      <c r="N15" s="23">
        <v>695319.38721339998</v>
      </c>
      <c r="O15" s="24">
        <v>1027250.3130659999</v>
      </c>
      <c r="P15" s="21">
        <v>174096.49357039999</v>
      </c>
      <c r="Q15" s="24">
        <v>383685.08202209999</v>
      </c>
      <c r="R15" s="17">
        <f t="shared" si="0"/>
        <v>528482.11022859998</v>
      </c>
      <c r="S15" s="4"/>
      <c r="T15" s="4"/>
      <c r="U15" s="4"/>
      <c r="V15" s="4"/>
      <c r="W15" s="4"/>
    </row>
    <row r="16" spans="1:26" s="19" customFormat="1" ht="78.599999999999994" customHeight="1" thickBot="1">
      <c r="A16" s="95">
        <v>8</v>
      </c>
      <c r="B16" s="96" t="s">
        <v>26</v>
      </c>
      <c r="C16" s="20">
        <v>29</v>
      </c>
      <c r="D16" s="20">
        <v>55</v>
      </c>
      <c r="E16" s="20">
        <v>53</v>
      </c>
      <c r="F16" s="20">
        <v>137</v>
      </c>
      <c r="G16" s="24">
        <v>0</v>
      </c>
      <c r="H16" s="21">
        <v>943053.58222600003</v>
      </c>
      <c r="I16" s="24">
        <v>88269</v>
      </c>
      <c r="J16" s="22">
        <v>429213.38087690005</v>
      </c>
      <c r="K16" s="22">
        <v>5465</v>
      </c>
      <c r="L16" s="20">
        <v>26576.807023199992</v>
      </c>
      <c r="M16" s="20">
        <v>131771.57763810002</v>
      </c>
      <c r="N16" s="23">
        <v>351727.63246839994</v>
      </c>
      <c r="O16" s="24">
        <v>459554.37211950007</v>
      </c>
      <c r="P16" s="21">
        <v>52165.211878400005</v>
      </c>
      <c r="Q16" s="24">
        <v>118193.5169854</v>
      </c>
      <c r="R16" s="17">
        <f t="shared" si="0"/>
        <v>258854.65201310004</v>
      </c>
      <c r="S16" s="4"/>
      <c r="T16" s="4"/>
      <c r="U16" s="4"/>
      <c r="V16" s="4"/>
      <c r="W16" s="4"/>
    </row>
    <row r="17" spans="1:27" s="26" customFormat="1" ht="78.599999999999994" customHeight="1" thickBot="1">
      <c r="A17" s="95">
        <v>9</v>
      </c>
      <c r="B17" s="96" t="s">
        <v>27</v>
      </c>
      <c r="C17" s="20">
        <v>48</v>
      </c>
      <c r="D17" s="20">
        <v>84</v>
      </c>
      <c r="E17" s="20">
        <v>78</v>
      </c>
      <c r="F17" s="20">
        <v>210</v>
      </c>
      <c r="G17" s="24">
        <v>1214630</v>
      </c>
      <c r="H17" s="21">
        <v>1163273.0351714999</v>
      </c>
      <c r="I17" s="24">
        <v>61316</v>
      </c>
      <c r="J17" s="22">
        <v>707466.87493250007</v>
      </c>
      <c r="K17" s="22">
        <v>9881</v>
      </c>
      <c r="L17" s="20">
        <v>55973.02453219999</v>
      </c>
      <c r="M17" s="20">
        <v>152466.90809520002</v>
      </c>
      <c r="N17" s="23">
        <v>398419.39805520006</v>
      </c>
      <c r="O17" s="24">
        <v>612386.72902109998</v>
      </c>
      <c r="P17" s="21">
        <v>42768.736203394008</v>
      </c>
      <c r="Q17" s="24">
        <v>139670.63386816607</v>
      </c>
      <c r="R17" s="17">
        <f t="shared" si="0"/>
        <v>525027.50486093992</v>
      </c>
      <c r="S17" s="25"/>
      <c r="T17" s="25"/>
      <c r="U17" s="25"/>
      <c r="V17" s="25"/>
      <c r="W17" s="25"/>
    </row>
    <row r="18" spans="1:27" s="19" customFormat="1" ht="78.599999999999994" customHeight="1" thickBot="1">
      <c r="A18" s="95">
        <v>10</v>
      </c>
      <c r="B18" s="96" t="s">
        <v>28</v>
      </c>
      <c r="C18" s="20">
        <v>21</v>
      </c>
      <c r="D18" s="20">
        <v>32</v>
      </c>
      <c r="E18" s="20">
        <v>49</v>
      </c>
      <c r="F18" s="20">
        <v>102</v>
      </c>
      <c r="G18" s="24">
        <v>0</v>
      </c>
      <c r="H18" s="21">
        <v>719339</v>
      </c>
      <c r="I18" s="24">
        <v>26597</v>
      </c>
      <c r="J18" s="22">
        <v>273173</v>
      </c>
      <c r="K18" s="22">
        <v>2251</v>
      </c>
      <c r="L18" s="20">
        <v>21422</v>
      </c>
      <c r="M18" s="20">
        <v>98627</v>
      </c>
      <c r="N18" s="23">
        <v>160677</v>
      </c>
      <c r="O18" s="24">
        <v>460035</v>
      </c>
      <c r="P18" s="21">
        <v>15150</v>
      </c>
      <c r="Q18" s="24">
        <v>38925</v>
      </c>
      <c r="R18" s="17">
        <f t="shared" si="0"/>
        <v>219098</v>
      </c>
      <c r="S18" s="4"/>
      <c r="T18" s="4"/>
      <c r="U18" s="4"/>
      <c r="V18" s="4"/>
      <c r="W18" s="4"/>
    </row>
    <row r="19" spans="1:27" s="19" customFormat="1" ht="78.599999999999994" customHeight="1" thickBot="1">
      <c r="A19" s="95">
        <v>11</v>
      </c>
      <c r="B19" s="96" t="s">
        <v>29</v>
      </c>
      <c r="C19" s="20">
        <v>352</v>
      </c>
      <c r="D19" s="20">
        <v>287</v>
      </c>
      <c r="E19" s="20">
        <v>328</v>
      </c>
      <c r="F19" s="20">
        <v>967</v>
      </c>
      <c r="G19" s="24">
        <v>0</v>
      </c>
      <c r="H19" s="21">
        <v>12789996</v>
      </c>
      <c r="I19" s="24">
        <v>851740</v>
      </c>
      <c r="J19" s="22">
        <v>7063090.5999999996</v>
      </c>
      <c r="K19" s="22">
        <v>52701</v>
      </c>
      <c r="L19" s="20">
        <v>119359.49</v>
      </c>
      <c r="M19" s="20">
        <v>2260352</v>
      </c>
      <c r="N19" s="23">
        <v>4471752</v>
      </c>
      <c r="O19" s="24">
        <v>6057892</v>
      </c>
      <c r="P19" s="21">
        <v>1366628</v>
      </c>
      <c r="Q19" s="24">
        <v>1421877.6</v>
      </c>
      <c r="R19" s="17">
        <f t="shared" si="0"/>
        <v>4274585</v>
      </c>
      <c r="S19" s="4"/>
      <c r="T19" s="4"/>
      <c r="U19" s="4"/>
      <c r="V19" s="4"/>
      <c r="W19" s="4"/>
    </row>
    <row r="20" spans="1:27" s="19" customFormat="1" ht="78.599999999999994" customHeight="1" thickBot="1">
      <c r="A20" s="97">
        <v>12</v>
      </c>
      <c r="B20" s="98" t="s">
        <v>30</v>
      </c>
      <c r="C20" s="30">
        <v>64</v>
      </c>
      <c r="D20" s="30">
        <v>91</v>
      </c>
      <c r="E20" s="30">
        <v>88</v>
      </c>
      <c r="F20" s="30">
        <v>243</v>
      </c>
      <c r="G20" s="31">
        <v>169060</v>
      </c>
      <c r="H20" s="27">
        <v>1839103.4126837999</v>
      </c>
      <c r="I20" s="31">
        <v>290471</v>
      </c>
      <c r="J20" s="32">
        <v>1430690.7856068998</v>
      </c>
      <c r="K20" s="32">
        <v>22441</v>
      </c>
      <c r="L20" s="30">
        <v>165600.88305350003</v>
      </c>
      <c r="M20" s="30">
        <v>276433.28374769998</v>
      </c>
      <c r="N20" s="33">
        <v>539883.2922746999</v>
      </c>
      <c r="O20" s="31">
        <v>1022786.8366614002</v>
      </c>
      <c r="P20" s="27">
        <v>99445.509291699986</v>
      </c>
      <c r="Q20" s="31">
        <v>700329.48570519988</v>
      </c>
      <c r="R20" s="17">
        <f t="shared" si="0"/>
        <v>630915.79060999979</v>
      </c>
      <c r="S20" s="4"/>
      <c r="T20" s="4"/>
      <c r="U20" s="4"/>
      <c r="V20" s="4"/>
      <c r="W20" s="4"/>
    </row>
    <row r="21" spans="1:27" ht="78.599999999999994" customHeight="1" thickBot="1">
      <c r="A21" s="99" t="s">
        <v>13</v>
      </c>
      <c r="B21" s="100"/>
      <c r="C21" s="34">
        <f>C9+C10+C11+C12+C13+C14+C15+C16+C17+C18+C19+C20</f>
        <v>1519</v>
      </c>
      <c r="D21" s="34">
        <f>D9+D10+D11+D12+D13+D14+D15+D16+D17+D18+D19+D20</f>
        <v>1227</v>
      </c>
      <c r="E21" s="34">
        <f>E9+E10+E11+E12+E13+E14+E15+E16+E17+E18+E19+E20</f>
        <v>1271</v>
      </c>
      <c r="F21" s="34">
        <f>F9+F10+F11+F12+F13+F14+F15+F16+F17+F18+F19+F20</f>
        <v>4017</v>
      </c>
      <c r="G21" s="34">
        <f>G9+G10+G11+G12+G13+G14+G15+G16+G17+G18+G19+G20</f>
        <v>30300466</v>
      </c>
      <c r="H21" s="35">
        <f t="shared" ref="H21" si="1">M21+N21+O21</f>
        <v>38542928.220220998</v>
      </c>
      <c r="I21" s="34">
        <f>I9+I10+I11+I12+I13+I14+I15+I16+I17+I18+I19+I20</f>
        <v>2985210</v>
      </c>
      <c r="J21" s="35">
        <v>18804935</v>
      </c>
      <c r="K21" s="34">
        <f t="shared" ref="K21:R21" si="2">K9+K10+K11+K12+K13+K14+K15+K16+K17+K18+K19+K20</f>
        <v>262220</v>
      </c>
      <c r="L21" s="34">
        <f t="shared" si="2"/>
        <v>1872870.9075649357</v>
      </c>
      <c r="M21" s="34">
        <f t="shared" si="2"/>
        <v>8828997.0128789991</v>
      </c>
      <c r="N21" s="34">
        <f t="shared" si="2"/>
        <v>12395081.070301199</v>
      </c>
      <c r="O21" s="36">
        <f t="shared" si="2"/>
        <v>17318850.137040801</v>
      </c>
      <c r="P21" s="34">
        <f t="shared" si="2"/>
        <v>3538383.9694396942</v>
      </c>
      <c r="Q21" s="34">
        <f t="shared" si="2"/>
        <v>4914650.1187080657</v>
      </c>
      <c r="R21" s="37">
        <f t="shared" si="2"/>
        <v>10351900.458673541</v>
      </c>
      <c r="X21" s="4"/>
      <c r="Y21" s="4"/>
      <c r="Z21" s="4"/>
      <c r="AA21" s="4"/>
    </row>
    <row r="22" spans="1:27" ht="78.599999999999994" customHeight="1" thickBot="1">
      <c r="A22" s="38" t="s">
        <v>31</v>
      </c>
      <c r="B22" s="101" t="s">
        <v>32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3"/>
      <c r="X22" s="4"/>
      <c r="Y22" s="4"/>
      <c r="Z22" s="4"/>
      <c r="AA22" s="4"/>
    </row>
    <row r="23" spans="1:27" s="19" customFormat="1" ht="78.599999999999994" customHeight="1">
      <c r="A23" s="104">
        <v>13</v>
      </c>
      <c r="B23" s="105" t="s">
        <v>33</v>
      </c>
      <c r="C23" s="39">
        <v>20</v>
      </c>
      <c r="D23" s="39">
        <v>32</v>
      </c>
      <c r="E23" s="39">
        <v>28</v>
      </c>
      <c r="F23" s="39">
        <v>80</v>
      </c>
      <c r="G23" s="39">
        <v>788017</v>
      </c>
      <c r="H23" s="39">
        <v>517036.65293749305</v>
      </c>
      <c r="I23" s="39">
        <v>31815</v>
      </c>
      <c r="J23" s="39">
        <v>239293.42636338095</v>
      </c>
      <c r="K23" s="39">
        <v>3728</v>
      </c>
      <c r="L23" s="39">
        <v>35880.436881999995</v>
      </c>
      <c r="M23" s="39">
        <v>32441.625759300001</v>
      </c>
      <c r="N23" s="39">
        <v>179584.37552760699</v>
      </c>
      <c r="O23" s="39">
        <v>305003.65165058605</v>
      </c>
      <c r="P23" s="39">
        <v>28339.11803880001</v>
      </c>
      <c r="Q23" s="39">
        <v>81546.707660800006</v>
      </c>
      <c r="R23" s="40">
        <v>129407.60066378109</v>
      </c>
      <c r="S23" s="4"/>
      <c r="T23" s="4"/>
      <c r="U23" s="4"/>
      <c r="V23" s="4"/>
      <c r="W23" s="4"/>
    </row>
    <row r="24" spans="1:27" s="19" customFormat="1" ht="78.599999999999994" customHeight="1">
      <c r="A24" s="104">
        <v>14</v>
      </c>
      <c r="B24" s="106" t="s">
        <v>34</v>
      </c>
      <c r="C24" s="20">
        <v>0</v>
      </c>
      <c r="D24" s="20">
        <v>3</v>
      </c>
      <c r="E24" s="20">
        <v>15</v>
      </c>
      <c r="F24" s="20">
        <v>18</v>
      </c>
      <c r="G24" s="20">
        <v>120502</v>
      </c>
      <c r="H24" s="39">
        <v>90322.36315431798</v>
      </c>
      <c r="I24" s="20">
        <v>8570</v>
      </c>
      <c r="J24" s="39">
        <v>101375.67522200001</v>
      </c>
      <c r="K24" s="20">
        <v>477</v>
      </c>
      <c r="L24" s="20">
        <v>9436.3614550000329</v>
      </c>
      <c r="M24" s="20">
        <v>0</v>
      </c>
      <c r="N24" s="20">
        <v>7989</v>
      </c>
      <c r="O24" s="39">
        <v>82333</v>
      </c>
      <c r="P24" s="20">
        <v>0</v>
      </c>
      <c r="Q24" s="20">
        <v>11165.1069484</v>
      </c>
      <c r="R24" s="40">
        <v>90210.568273600002</v>
      </c>
      <c r="S24" s="4"/>
      <c r="T24" s="4"/>
      <c r="U24" s="4"/>
      <c r="V24" s="4"/>
      <c r="W24" s="4"/>
    </row>
    <row r="25" spans="1:27" s="19" customFormat="1" ht="78.599999999999994" customHeight="1">
      <c r="A25" s="104">
        <v>15</v>
      </c>
      <c r="B25" s="106" t="s">
        <v>35</v>
      </c>
      <c r="C25" s="20">
        <v>283</v>
      </c>
      <c r="D25" s="20">
        <v>173</v>
      </c>
      <c r="E25" s="20">
        <v>118</v>
      </c>
      <c r="F25" s="20">
        <v>574</v>
      </c>
      <c r="G25" s="20">
        <v>5561305</v>
      </c>
      <c r="H25" s="39">
        <v>6755616.4866996994</v>
      </c>
      <c r="I25" s="20">
        <v>2203511</v>
      </c>
      <c r="J25" s="39">
        <v>6549170.2970312471</v>
      </c>
      <c r="K25" s="20">
        <v>113025</v>
      </c>
      <c r="L25" s="20">
        <v>104372.11190590006</v>
      </c>
      <c r="M25" s="20">
        <v>1178145.647297</v>
      </c>
      <c r="N25" s="20">
        <v>2112352.0091504999</v>
      </c>
      <c r="O25" s="39">
        <v>3465118.830252199</v>
      </c>
      <c r="P25" s="20">
        <v>821066.15749329526</v>
      </c>
      <c r="Q25" s="20">
        <v>2179294.0847632699</v>
      </c>
      <c r="R25" s="40">
        <v>3548810.0547746834</v>
      </c>
      <c r="S25" s="4"/>
      <c r="T25" s="4"/>
      <c r="U25" s="4"/>
      <c r="V25" s="4"/>
      <c r="W25" s="4"/>
    </row>
    <row r="26" spans="1:27" s="44" customFormat="1" ht="78.599999999999994" customHeight="1">
      <c r="A26" s="104">
        <v>16</v>
      </c>
      <c r="B26" s="106" t="s">
        <v>36</v>
      </c>
      <c r="C26" s="41">
        <v>77</v>
      </c>
      <c r="D26" s="41">
        <v>103</v>
      </c>
      <c r="E26" s="41">
        <v>102</v>
      </c>
      <c r="F26" s="41">
        <v>282</v>
      </c>
      <c r="G26" s="41">
        <v>0</v>
      </c>
      <c r="H26" s="39">
        <v>2346179.1730284998</v>
      </c>
      <c r="I26" s="41">
        <v>435442</v>
      </c>
      <c r="J26" s="39">
        <v>2373893.6552440743</v>
      </c>
      <c r="K26" s="41">
        <v>2908</v>
      </c>
      <c r="L26" s="41">
        <v>16891.2129522</v>
      </c>
      <c r="M26" s="41">
        <v>107332.75135770002</v>
      </c>
      <c r="N26" s="41">
        <v>552658.0518894</v>
      </c>
      <c r="O26" s="39">
        <v>1686188.3697813998</v>
      </c>
      <c r="P26" s="42">
        <v>96113.419219599993</v>
      </c>
      <c r="Q26" s="41">
        <v>577558.9953652001</v>
      </c>
      <c r="R26" s="40">
        <v>1700221.2406592001</v>
      </c>
      <c r="S26" s="43"/>
      <c r="T26" s="43"/>
      <c r="U26" s="43"/>
      <c r="V26" s="43"/>
      <c r="W26" s="43"/>
    </row>
    <row r="27" spans="1:27" s="26" customFormat="1" ht="78.599999999999994" customHeight="1">
      <c r="A27" s="104">
        <v>17</v>
      </c>
      <c r="B27" s="106" t="s">
        <v>37</v>
      </c>
      <c r="C27" s="20">
        <v>32</v>
      </c>
      <c r="D27" s="20">
        <v>31</v>
      </c>
      <c r="E27" s="20">
        <v>32</v>
      </c>
      <c r="F27" s="20">
        <v>95</v>
      </c>
      <c r="G27" s="20">
        <v>0</v>
      </c>
      <c r="H27" s="39">
        <v>457150.18600489991</v>
      </c>
      <c r="I27" s="20">
        <v>36676</v>
      </c>
      <c r="J27" s="39">
        <v>516074.89956999995</v>
      </c>
      <c r="K27" s="20">
        <v>5018</v>
      </c>
      <c r="L27" s="20">
        <v>115473.48449729999</v>
      </c>
      <c r="M27" s="20">
        <v>70939.014555800008</v>
      </c>
      <c r="N27" s="20">
        <v>134719.76450229998</v>
      </c>
      <c r="O27" s="39">
        <v>251491.40694679995</v>
      </c>
      <c r="P27" s="20">
        <v>50255.115285299995</v>
      </c>
      <c r="Q27" s="20">
        <v>111882.37243830002</v>
      </c>
      <c r="R27" s="40">
        <v>353937.41184639995</v>
      </c>
      <c r="S27" s="25"/>
      <c r="T27" s="25"/>
      <c r="U27" s="25"/>
      <c r="V27" s="25"/>
      <c r="W27" s="25"/>
    </row>
    <row r="28" spans="1:27" s="19" customFormat="1" ht="78.599999999999994" customHeight="1">
      <c r="A28" s="104">
        <v>18</v>
      </c>
      <c r="B28" s="106" t="s">
        <v>38</v>
      </c>
      <c r="C28" s="20">
        <v>11</v>
      </c>
      <c r="D28" s="20">
        <v>53</v>
      </c>
      <c r="E28" s="20">
        <v>36</v>
      </c>
      <c r="F28" s="20">
        <v>100</v>
      </c>
      <c r="G28" s="20">
        <v>485037</v>
      </c>
      <c r="H28" s="39">
        <v>727117.875</v>
      </c>
      <c r="I28" s="20">
        <v>138314</v>
      </c>
      <c r="J28" s="39">
        <v>465343.09301124146</v>
      </c>
      <c r="K28" s="20">
        <v>2402</v>
      </c>
      <c r="L28" s="20">
        <v>12611</v>
      </c>
      <c r="M28" s="20">
        <v>34465.625699999997</v>
      </c>
      <c r="N28" s="20">
        <v>237579.2089</v>
      </c>
      <c r="O28" s="39">
        <v>455073.0404</v>
      </c>
      <c r="P28" s="20">
        <v>11916.798380700078</v>
      </c>
      <c r="Q28" s="20">
        <v>75995.373950119683</v>
      </c>
      <c r="R28" s="40">
        <v>377430.9206804217</v>
      </c>
      <c r="S28" s="4"/>
      <c r="T28" s="4"/>
      <c r="U28" s="4"/>
      <c r="V28" s="4"/>
      <c r="W28" s="4"/>
    </row>
    <row r="29" spans="1:27" s="19" customFormat="1" ht="78.599999999999994" customHeight="1">
      <c r="A29" s="104">
        <v>19</v>
      </c>
      <c r="B29" s="106" t="s">
        <v>39</v>
      </c>
      <c r="C29" s="20">
        <v>0</v>
      </c>
      <c r="D29" s="20">
        <v>15</v>
      </c>
      <c r="E29" s="20">
        <v>14</v>
      </c>
      <c r="F29" s="20">
        <v>29</v>
      </c>
      <c r="G29" s="20">
        <v>0</v>
      </c>
      <c r="H29" s="39">
        <v>122957.73</v>
      </c>
      <c r="I29" s="20">
        <v>26422</v>
      </c>
      <c r="J29" s="39">
        <v>119836.94</v>
      </c>
      <c r="K29" s="20">
        <v>0</v>
      </c>
      <c r="L29" s="20">
        <v>0</v>
      </c>
      <c r="M29" s="20">
        <v>0</v>
      </c>
      <c r="N29" s="20">
        <v>83912.17</v>
      </c>
      <c r="O29" s="39">
        <v>39045.56</v>
      </c>
      <c r="P29" s="20">
        <v>0</v>
      </c>
      <c r="Q29" s="20">
        <v>46643.149999999994</v>
      </c>
      <c r="R29" s="40">
        <v>73193.790000000008</v>
      </c>
      <c r="S29" s="4"/>
      <c r="T29" s="4"/>
      <c r="U29" s="4"/>
      <c r="V29" s="4"/>
      <c r="W29" s="4"/>
    </row>
    <row r="30" spans="1:27" s="19" customFormat="1" ht="78.599999999999994" customHeight="1">
      <c r="A30" s="104">
        <v>20</v>
      </c>
      <c r="B30" s="106" t="s">
        <v>40</v>
      </c>
      <c r="C30" s="20">
        <v>56</v>
      </c>
      <c r="D30" s="20">
        <v>41</v>
      </c>
      <c r="E30" s="20">
        <v>58</v>
      </c>
      <c r="F30" s="20">
        <v>155</v>
      </c>
      <c r="G30" s="20">
        <v>809035</v>
      </c>
      <c r="H30" s="39">
        <v>887233.80951560312</v>
      </c>
      <c r="I30" s="20">
        <v>582522</v>
      </c>
      <c r="J30" s="39">
        <v>570017.08913985791</v>
      </c>
      <c r="K30" s="20">
        <v>0</v>
      </c>
      <c r="L30" s="20">
        <v>0</v>
      </c>
      <c r="M30" s="20">
        <v>70797.324739759002</v>
      </c>
      <c r="N30" s="20">
        <v>189105.15863255499</v>
      </c>
      <c r="O30" s="39">
        <v>627331.3261432891</v>
      </c>
      <c r="P30" s="20">
        <v>168288.28837939701</v>
      </c>
      <c r="Q30" s="20">
        <v>70596.883751590998</v>
      </c>
      <c r="R30" s="40">
        <v>331131.91700886993</v>
      </c>
      <c r="S30" s="4"/>
      <c r="T30" s="4"/>
      <c r="U30" s="4"/>
      <c r="V30" s="4"/>
      <c r="W30" s="4"/>
    </row>
    <row r="31" spans="1:27" s="19" customFormat="1" ht="78.599999999999994" customHeight="1">
      <c r="A31" s="104">
        <v>21</v>
      </c>
      <c r="B31" s="106" t="s">
        <v>41</v>
      </c>
      <c r="C31" s="20">
        <v>170</v>
      </c>
      <c r="D31" s="20">
        <v>103</v>
      </c>
      <c r="E31" s="20">
        <v>82</v>
      </c>
      <c r="F31" s="20">
        <v>355</v>
      </c>
      <c r="G31" s="20">
        <v>0</v>
      </c>
      <c r="H31" s="39">
        <v>2441000.9674071735</v>
      </c>
      <c r="I31" s="20">
        <v>342810</v>
      </c>
      <c r="J31" s="39">
        <v>1832614.3011646001</v>
      </c>
      <c r="K31" s="20">
        <v>8633</v>
      </c>
      <c r="L31" s="20">
        <v>44635.229170799998</v>
      </c>
      <c r="M31" s="20">
        <v>498352.94030913012</v>
      </c>
      <c r="N31" s="20">
        <v>845480.14846853248</v>
      </c>
      <c r="O31" s="39">
        <v>1097167.878629511</v>
      </c>
      <c r="P31" s="20">
        <v>266606.96428269998</v>
      </c>
      <c r="Q31" s="20">
        <v>605485.42273340002</v>
      </c>
      <c r="R31" s="40">
        <v>960521.91414850007</v>
      </c>
      <c r="S31" s="4"/>
      <c r="T31" s="4"/>
      <c r="U31" s="4"/>
      <c r="V31" s="4"/>
      <c r="W31" s="4"/>
    </row>
    <row r="32" spans="1:27" s="19" customFormat="1" ht="78.599999999999994" customHeight="1">
      <c r="A32" s="104">
        <v>22</v>
      </c>
      <c r="B32" s="106" t="s">
        <v>42</v>
      </c>
      <c r="C32" s="20">
        <v>0</v>
      </c>
      <c r="D32" s="20">
        <v>0</v>
      </c>
      <c r="E32" s="20">
        <v>52</v>
      </c>
      <c r="F32" s="20">
        <v>52</v>
      </c>
      <c r="G32" s="20">
        <v>0</v>
      </c>
      <c r="H32" s="39">
        <v>190375</v>
      </c>
      <c r="I32" s="20">
        <v>5244</v>
      </c>
      <c r="J32" s="39">
        <v>41572</v>
      </c>
      <c r="K32" s="20">
        <v>0</v>
      </c>
      <c r="L32" s="20">
        <v>0</v>
      </c>
      <c r="M32" s="20">
        <v>0</v>
      </c>
      <c r="N32" s="20">
        <v>0</v>
      </c>
      <c r="O32" s="39">
        <v>190375</v>
      </c>
      <c r="P32" s="20">
        <v>0</v>
      </c>
      <c r="Q32" s="20">
        <v>0</v>
      </c>
      <c r="R32" s="40">
        <v>41572</v>
      </c>
      <c r="S32" s="4"/>
      <c r="T32" s="4"/>
      <c r="U32" s="4"/>
      <c r="V32" s="4"/>
      <c r="W32" s="4"/>
    </row>
    <row r="33" spans="1:27" s="19" customFormat="1" ht="78.599999999999994" customHeight="1">
      <c r="A33" s="104">
        <v>23</v>
      </c>
      <c r="B33" s="106" t="s">
        <v>43</v>
      </c>
      <c r="C33" s="20">
        <v>0</v>
      </c>
      <c r="D33" s="20">
        <v>4</v>
      </c>
      <c r="E33" s="20">
        <v>9</v>
      </c>
      <c r="F33" s="20">
        <v>13</v>
      </c>
      <c r="G33" s="20">
        <v>188286</v>
      </c>
      <c r="H33" s="39">
        <v>99479.741816310998</v>
      </c>
      <c r="I33" s="20">
        <v>79954</v>
      </c>
      <c r="J33" s="39">
        <v>204440.92093659975</v>
      </c>
      <c r="K33" s="20">
        <v>11005</v>
      </c>
      <c r="L33" s="20">
        <v>6749.6923217000003</v>
      </c>
      <c r="M33" s="20">
        <v>0</v>
      </c>
      <c r="N33" s="20">
        <v>36765.918942061995</v>
      </c>
      <c r="O33" s="39">
        <v>62713.822874249003</v>
      </c>
      <c r="P33" s="20">
        <v>0</v>
      </c>
      <c r="Q33" s="20">
        <v>165636.68036339973</v>
      </c>
      <c r="R33" s="40">
        <v>38804.240573200019</v>
      </c>
      <c r="S33" s="4"/>
      <c r="T33" s="4"/>
      <c r="U33" s="4"/>
      <c r="V33" s="4"/>
      <c r="W33" s="4"/>
    </row>
    <row r="34" spans="1:27" s="26" customFormat="1" ht="78.599999999999994" customHeight="1">
      <c r="A34" s="104">
        <v>24</v>
      </c>
      <c r="B34" s="106" t="s">
        <v>44</v>
      </c>
      <c r="C34" s="20">
        <v>4</v>
      </c>
      <c r="D34" s="20">
        <v>19</v>
      </c>
      <c r="E34" s="20">
        <v>28</v>
      </c>
      <c r="F34" s="20">
        <v>51</v>
      </c>
      <c r="G34" s="20">
        <v>167714</v>
      </c>
      <c r="H34" s="39">
        <v>529239.95805590018</v>
      </c>
      <c r="I34" s="20">
        <v>64399</v>
      </c>
      <c r="J34" s="39">
        <v>306241.44697151333</v>
      </c>
      <c r="K34" s="20">
        <v>3308</v>
      </c>
      <c r="L34" s="20">
        <v>5879.0530466999217</v>
      </c>
      <c r="M34" s="20">
        <v>244.56049279999985</v>
      </c>
      <c r="N34" s="20">
        <v>65806.763009399903</v>
      </c>
      <c r="O34" s="39">
        <v>463188.63455370034</v>
      </c>
      <c r="P34" s="20">
        <v>28.589950000000002</v>
      </c>
      <c r="Q34" s="20">
        <v>88801.32455876912</v>
      </c>
      <c r="R34" s="40">
        <v>217411.53246274422</v>
      </c>
      <c r="S34" s="25"/>
      <c r="T34" s="25"/>
      <c r="U34" s="25"/>
      <c r="V34" s="25"/>
      <c r="W34" s="25"/>
    </row>
    <row r="35" spans="1:27" s="19" customFormat="1" ht="78.599999999999994" customHeight="1">
      <c r="A35" s="104">
        <v>25</v>
      </c>
      <c r="B35" s="111" t="s">
        <v>45</v>
      </c>
      <c r="C35" s="20">
        <v>71</v>
      </c>
      <c r="D35" s="20">
        <v>53</v>
      </c>
      <c r="E35" s="20">
        <v>24</v>
      </c>
      <c r="F35" s="20">
        <v>148</v>
      </c>
      <c r="G35" s="20">
        <v>860407</v>
      </c>
      <c r="H35" s="39">
        <v>628315.89399909996</v>
      </c>
      <c r="I35" s="20">
        <v>59729</v>
      </c>
      <c r="J35" s="39">
        <v>507614.6346838997</v>
      </c>
      <c r="K35" s="20">
        <v>1065</v>
      </c>
      <c r="L35" s="20">
        <v>13945.659144600002</v>
      </c>
      <c r="M35" s="20">
        <v>250212.35078119999</v>
      </c>
      <c r="N35" s="20">
        <v>263547.0595346</v>
      </c>
      <c r="O35" s="39">
        <v>114556.4836833</v>
      </c>
      <c r="P35" s="20">
        <v>133393.87839989964</v>
      </c>
      <c r="Q35" s="20">
        <v>195228.80677340017</v>
      </c>
      <c r="R35" s="40">
        <v>178991.94951060007</v>
      </c>
      <c r="S35" s="4"/>
      <c r="T35" s="4"/>
      <c r="U35" s="4"/>
      <c r="V35" s="4"/>
      <c r="W35" s="4"/>
    </row>
    <row r="36" spans="1:27" s="26" customFormat="1" ht="78.599999999999994" customHeight="1">
      <c r="A36" s="104">
        <v>26</v>
      </c>
      <c r="B36" s="111" t="s">
        <v>46</v>
      </c>
      <c r="C36" s="20">
        <v>0</v>
      </c>
      <c r="D36" s="20">
        <v>7</v>
      </c>
      <c r="E36" s="20">
        <v>9</v>
      </c>
      <c r="F36" s="20">
        <v>16</v>
      </c>
      <c r="G36" s="20">
        <v>303738</v>
      </c>
      <c r="H36" s="39">
        <v>244806</v>
      </c>
      <c r="I36" s="20">
        <v>149936</v>
      </c>
      <c r="J36" s="39">
        <v>61640</v>
      </c>
      <c r="K36" s="20">
        <v>4036</v>
      </c>
      <c r="L36" s="20">
        <v>515</v>
      </c>
      <c r="M36" s="20">
        <v>0</v>
      </c>
      <c r="N36" s="20">
        <v>95872</v>
      </c>
      <c r="O36" s="39">
        <v>148934</v>
      </c>
      <c r="P36" s="20">
        <v>0</v>
      </c>
      <c r="Q36" s="20">
        <v>25552</v>
      </c>
      <c r="R36" s="40">
        <v>36088</v>
      </c>
      <c r="S36" s="25"/>
      <c r="T36" s="25"/>
      <c r="U36" s="25"/>
      <c r="V36" s="25"/>
      <c r="W36" s="25"/>
    </row>
    <row r="37" spans="1:27" s="19" customFormat="1" ht="78.599999999999994" customHeight="1" thickBot="1">
      <c r="A37" s="107">
        <v>27</v>
      </c>
      <c r="B37" s="108" t="s">
        <v>47</v>
      </c>
      <c r="C37" s="30">
        <v>0</v>
      </c>
      <c r="D37" s="30">
        <v>3</v>
      </c>
      <c r="E37" s="30">
        <v>12</v>
      </c>
      <c r="F37" s="30">
        <v>15</v>
      </c>
      <c r="G37" s="30">
        <v>115235</v>
      </c>
      <c r="H37" s="39">
        <v>119560.84463000001</v>
      </c>
      <c r="I37" s="30">
        <v>49642</v>
      </c>
      <c r="J37" s="39">
        <v>49103.419491700028</v>
      </c>
      <c r="K37" s="30">
        <v>3722</v>
      </c>
      <c r="L37" s="30">
        <v>2216.1715936000001</v>
      </c>
      <c r="M37" s="30">
        <v>0</v>
      </c>
      <c r="N37" s="30">
        <v>7175</v>
      </c>
      <c r="O37" s="39">
        <v>112386</v>
      </c>
      <c r="P37" s="30">
        <v>0</v>
      </c>
      <c r="Q37" s="30">
        <v>4366.7792121000002</v>
      </c>
      <c r="R37" s="40">
        <v>44736.640279600018</v>
      </c>
      <c r="S37" s="4"/>
      <c r="T37" s="4"/>
      <c r="U37" s="4"/>
      <c r="V37" s="4"/>
      <c r="W37" s="4"/>
    </row>
    <row r="38" spans="1:27" ht="78.599999999999994" customHeight="1" thickBot="1">
      <c r="A38" s="109" t="s">
        <v>13</v>
      </c>
      <c r="B38" s="110"/>
      <c r="C38" s="45">
        <f>C23+C24+C25+C26+C27+C28+C29+C30+C31+C32+C33+C34+C35+C36+C37</f>
        <v>724</v>
      </c>
      <c r="D38" s="34">
        <f>D23+D24+D25+D26+D27+D28+D29+D30+D31+D32+D33+D34+D35+D36+D37</f>
        <v>640</v>
      </c>
      <c r="E38" s="34">
        <f>E23+E24+E25+E26+E27+E28+E29+E30+E31+E32+E33+E34+E35+E36+E37</f>
        <v>619</v>
      </c>
      <c r="F38" s="34">
        <f>F23+F24+F25+F26+F27+F28+F29+F30+F31+F32+F33+F34+F35+F36+F37</f>
        <v>1983</v>
      </c>
      <c r="G38" s="34">
        <f>G23+G24+G25+G26+G27+G28+G29+G30+G31+G32+G33+G34+G35+G36+G37</f>
        <v>9399276</v>
      </c>
      <c r="H38" s="35">
        <f t="shared" ref="H38" si="3">M38+N38+O38</f>
        <v>16156385.474464677</v>
      </c>
      <c r="I38" s="34">
        <f>I23+I24+I25+I26+I27+I28+I29+I30+I31+I32+I33+I34+I35+I36+I37</f>
        <v>4214986</v>
      </c>
      <c r="J38" s="35">
        <f t="shared" ref="J38" si="4">P38+Q38+R38</f>
        <v>13938231.798830044</v>
      </c>
      <c r="K38" s="34">
        <f t="shared" ref="K38:R38" si="5">K23+K24+K25+K26+K27+K28+K29+K30+K31+K32+K33+K34+K35+K36+K37</f>
        <v>159327</v>
      </c>
      <c r="L38" s="34">
        <f t="shared" si="5"/>
        <v>368605.41296979995</v>
      </c>
      <c r="M38" s="34">
        <f t="shared" si="5"/>
        <v>2242931.8409926891</v>
      </c>
      <c r="N38" s="34">
        <f t="shared" si="5"/>
        <v>4812546.6285569565</v>
      </c>
      <c r="O38" s="34">
        <f t="shared" si="5"/>
        <v>9100907.0049150325</v>
      </c>
      <c r="P38" s="34">
        <f t="shared" si="5"/>
        <v>1576008.3294296917</v>
      </c>
      <c r="Q38" s="34">
        <f t="shared" si="5"/>
        <v>4239753.6885187505</v>
      </c>
      <c r="R38" s="34">
        <f t="shared" si="5"/>
        <v>8122469.7808816014</v>
      </c>
      <c r="X38" s="4"/>
      <c r="Y38" s="4"/>
      <c r="Z38" s="4"/>
      <c r="AA38" s="4"/>
    </row>
    <row r="39" spans="1:27" ht="78.599999999999994" customHeight="1" thickBot="1">
      <c r="A39" s="112" t="s">
        <v>48</v>
      </c>
      <c r="B39" s="113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  <c r="X39" s="4"/>
      <c r="Y39" s="4"/>
      <c r="Z39" s="4"/>
      <c r="AA39" s="4"/>
    </row>
    <row r="40" spans="1:27" s="19" customFormat="1" ht="78.599999999999994" customHeight="1" thickBot="1">
      <c r="A40" s="104">
        <v>28</v>
      </c>
      <c r="B40" s="114" t="s">
        <v>49</v>
      </c>
      <c r="C40" s="45">
        <v>354</v>
      </c>
      <c r="D40" s="34">
        <v>60</v>
      </c>
      <c r="E40" s="34">
        <v>21</v>
      </c>
      <c r="F40" s="34">
        <v>435</v>
      </c>
      <c r="G40" s="34">
        <v>3709229</v>
      </c>
      <c r="H40" s="34">
        <v>1339129</v>
      </c>
      <c r="I40" s="34">
        <v>403108</v>
      </c>
      <c r="J40" s="34">
        <v>971393.26</v>
      </c>
      <c r="K40" s="34">
        <v>32344</v>
      </c>
      <c r="L40" s="34">
        <v>56725.578247499936</v>
      </c>
      <c r="M40" s="34">
        <v>960960</v>
      </c>
      <c r="N40" s="34">
        <v>231535</v>
      </c>
      <c r="O40" s="34">
        <v>146634</v>
      </c>
      <c r="P40" s="34">
        <v>739026</v>
      </c>
      <c r="Q40" s="34">
        <v>165141</v>
      </c>
      <c r="R40" s="35">
        <v>67226</v>
      </c>
      <c r="S40" s="4"/>
      <c r="T40" s="4"/>
      <c r="U40" s="4"/>
      <c r="V40" s="4"/>
      <c r="W40" s="4"/>
    </row>
    <row r="41" spans="1:27" ht="78.599999999999994" customHeight="1" thickBot="1">
      <c r="A41" s="109" t="s">
        <v>13</v>
      </c>
      <c r="B41" s="115"/>
      <c r="C41" s="35">
        <f t="shared" ref="C41:R41" si="6">C40</f>
        <v>354</v>
      </c>
      <c r="D41" s="34">
        <f t="shared" si="6"/>
        <v>60</v>
      </c>
      <c r="E41" s="34">
        <f t="shared" si="6"/>
        <v>21</v>
      </c>
      <c r="F41" s="34">
        <f t="shared" si="6"/>
        <v>435</v>
      </c>
      <c r="G41" s="34">
        <f t="shared" si="6"/>
        <v>3709229</v>
      </c>
      <c r="H41" s="34">
        <f t="shared" si="6"/>
        <v>1339129</v>
      </c>
      <c r="I41" s="34">
        <f t="shared" si="6"/>
        <v>403108</v>
      </c>
      <c r="J41" s="34">
        <f t="shared" si="6"/>
        <v>971393.26</v>
      </c>
      <c r="K41" s="34">
        <f t="shared" si="6"/>
        <v>32344</v>
      </c>
      <c r="L41" s="34">
        <f t="shared" si="6"/>
        <v>56725.578247499936</v>
      </c>
      <c r="M41" s="34">
        <f t="shared" si="6"/>
        <v>960960</v>
      </c>
      <c r="N41" s="34">
        <f t="shared" si="6"/>
        <v>231535</v>
      </c>
      <c r="O41" s="34">
        <f t="shared" si="6"/>
        <v>146634</v>
      </c>
      <c r="P41" s="34">
        <f t="shared" si="6"/>
        <v>739026</v>
      </c>
      <c r="Q41" s="34">
        <f t="shared" si="6"/>
        <v>165141</v>
      </c>
      <c r="R41" s="35">
        <f t="shared" si="6"/>
        <v>67226</v>
      </c>
      <c r="X41" s="4"/>
      <c r="Y41" s="4"/>
      <c r="Z41" s="4"/>
      <c r="AA41" s="4"/>
    </row>
    <row r="42" spans="1:27" ht="78.599999999999994" customHeight="1" thickBot="1">
      <c r="A42" s="104" t="s">
        <v>50</v>
      </c>
      <c r="B42" s="116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  <c r="X42" s="4"/>
      <c r="Y42" s="4"/>
      <c r="Z42" s="4"/>
      <c r="AA42" s="4"/>
    </row>
    <row r="43" spans="1:27" s="26" customFormat="1" ht="78.599999999999994" customHeight="1" thickBot="1">
      <c r="A43" s="104">
        <v>29</v>
      </c>
      <c r="B43" s="50" t="s">
        <v>51</v>
      </c>
      <c r="C43" s="35">
        <v>591</v>
      </c>
      <c r="D43" s="34">
        <v>145</v>
      </c>
      <c r="E43" s="34">
        <v>67</v>
      </c>
      <c r="F43" s="34">
        <v>755</v>
      </c>
      <c r="G43" s="34">
        <v>4293826</v>
      </c>
      <c r="H43" s="34">
        <v>1856976.2209386001</v>
      </c>
      <c r="I43" s="34">
        <v>1533154</v>
      </c>
      <c r="J43" s="34">
        <v>1164145.3315489998</v>
      </c>
      <c r="K43" s="34">
        <v>78281</v>
      </c>
      <c r="L43" s="34">
        <v>124248.54</v>
      </c>
      <c r="M43" s="34">
        <v>1123182.3884633</v>
      </c>
      <c r="N43" s="34">
        <v>444192.60851690004</v>
      </c>
      <c r="O43" s="34">
        <v>289601.22395840002</v>
      </c>
      <c r="P43" s="34">
        <v>726250.04191609996</v>
      </c>
      <c r="Q43" s="34">
        <v>332836.08871489996</v>
      </c>
      <c r="R43" s="35">
        <v>105059.20091799999</v>
      </c>
      <c r="S43" s="25"/>
      <c r="T43" s="25"/>
      <c r="U43" s="25"/>
      <c r="V43" s="25"/>
      <c r="W43" s="25"/>
    </row>
    <row r="44" spans="1:27" ht="78.599999999999994" customHeight="1" thickBot="1">
      <c r="A44" s="109" t="s">
        <v>13</v>
      </c>
      <c r="B44" s="110"/>
      <c r="C44" s="51">
        <f t="shared" ref="C44:R44" si="7">C43</f>
        <v>591</v>
      </c>
      <c r="D44" s="36">
        <f t="shared" si="7"/>
        <v>145</v>
      </c>
      <c r="E44" s="36">
        <f t="shared" si="7"/>
        <v>67</v>
      </c>
      <c r="F44" s="36">
        <f t="shared" si="7"/>
        <v>755</v>
      </c>
      <c r="G44" s="36">
        <f t="shared" si="7"/>
        <v>4293826</v>
      </c>
      <c r="H44" s="36">
        <f t="shared" si="7"/>
        <v>1856976.2209386001</v>
      </c>
      <c r="I44" s="36">
        <f t="shared" si="7"/>
        <v>1533154</v>
      </c>
      <c r="J44" s="36">
        <f t="shared" si="7"/>
        <v>1164145.3315489998</v>
      </c>
      <c r="K44" s="36">
        <f t="shared" si="7"/>
        <v>78281</v>
      </c>
      <c r="L44" s="36">
        <f t="shared" si="7"/>
        <v>124248.54</v>
      </c>
      <c r="M44" s="36">
        <f t="shared" si="7"/>
        <v>1123182.3884633</v>
      </c>
      <c r="N44" s="36">
        <f t="shared" si="7"/>
        <v>444192.60851690004</v>
      </c>
      <c r="O44" s="36">
        <f t="shared" si="7"/>
        <v>289601.22395840002</v>
      </c>
      <c r="P44" s="36">
        <f t="shared" si="7"/>
        <v>726250.04191609996</v>
      </c>
      <c r="Q44" s="36">
        <f t="shared" si="7"/>
        <v>332836.08871489996</v>
      </c>
      <c r="R44" s="37">
        <f t="shared" si="7"/>
        <v>105059.20091799999</v>
      </c>
    </row>
    <row r="45" spans="1:27" ht="78.599999999999994" customHeight="1" thickBot="1">
      <c r="A45" s="104" t="s">
        <v>52</v>
      </c>
      <c r="B45" s="116"/>
      <c r="C45" s="52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</row>
    <row r="46" spans="1:27" ht="78.599999999999994" customHeight="1">
      <c r="A46" s="104" t="s">
        <v>53</v>
      </c>
      <c r="B46" s="117"/>
      <c r="C46" s="39">
        <f t="shared" ref="C46:R46" si="8">C21+C38</f>
        <v>2243</v>
      </c>
      <c r="D46" s="39">
        <f t="shared" si="8"/>
        <v>1867</v>
      </c>
      <c r="E46" s="39">
        <f t="shared" si="8"/>
        <v>1890</v>
      </c>
      <c r="F46" s="39">
        <f t="shared" si="8"/>
        <v>6000</v>
      </c>
      <c r="G46" s="39">
        <f t="shared" si="8"/>
        <v>39699742</v>
      </c>
      <c r="H46" s="39">
        <f t="shared" si="8"/>
        <v>54699313.694685675</v>
      </c>
      <c r="I46" s="39">
        <f t="shared" si="8"/>
        <v>7200196</v>
      </c>
      <c r="J46" s="39">
        <f t="shared" si="8"/>
        <v>32743166.798830044</v>
      </c>
      <c r="K46" s="39">
        <f t="shared" si="8"/>
        <v>421547</v>
      </c>
      <c r="L46" s="39">
        <f t="shared" si="8"/>
        <v>2241476.3205347359</v>
      </c>
      <c r="M46" s="39">
        <f t="shared" si="8"/>
        <v>11071928.853871688</v>
      </c>
      <c r="N46" s="39">
        <f t="shared" si="8"/>
        <v>17207627.698858157</v>
      </c>
      <c r="O46" s="39">
        <f t="shared" si="8"/>
        <v>26419757.141955834</v>
      </c>
      <c r="P46" s="39">
        <f t="shared" si="8"/>
        <v>5114392.2988693863</v>
      </c>
      <c r="Q46" s="39">
        <f t="shared" si="8"/>
        <v>9154403.8072268162</v>
      </c>
      <c r="R46" s="39">
        <f t="shared" si="8"/>
        <v>18474370.239555143</v>
      </c>
    </row>
    <row r="47" spans="1:27" ht="78.599999999999994" customHeight="1">
      <c r="A47" s="104" t="s">
        <v>54</v>
      </c>
      <c r="B47" s="117"/>
      <c r="C47" s="22">
        <f t="shared" ref="C47:R47" si="9">C41</f>
        <v>354</v>
      </c>
      <c r="D47" s="20">
        <f t="shared" si="9"/>
        <v>60</v>
      </c>
      <c r="E47" s="20">
        <f t="shared" si="9"/>
        <v>21</v>
      </c>
      <c r="F47" s="20">
        <f t="shared" si="9"/>
        <v>435</v>
      </c>
      <c r="G47" s="20">
        <f t="shared" si="9"/>
        <v>3709229</v>
      </c>
      <c r="H47" s="20">
        <f t="shared" si="9"/>
        <v>1339129</v>
      </c>
      <c r="I47" s="20">
        <f t="shared" si="9"/>
        <v>403108</v>
      </c>
      <c r="J47" s="20">
        <f t="shared" si="9"/>
        <v>971393.26</v>
      </c>
      <c r="K47" s="20">
        <f t="shared" si="9"/>
        <v>32344</v>
      </c>
      <c r="L47" s="20">
        <f t="shared" si="9"/>
        <v>56725.578247499936</v>
      </c>
      <c r="M47" s="20">
        <f t="shared" si="9"/>
        <v>960960</v>
      </c>
      <c r="N47" s="20">
        <f t="shared" si="9"/>
        <v>231535</v>
      </c>
      <c r="O47" s="20">
        <f t="shared" si="9"/>
        <v>146634</v>
      </c>
      <c r="P47" s="20">
        <f t="shared" si="9"/>
        <v>739026</v>
      </c>
      <c r="Q47" s="20">
        <f t="shared" si="9"/>
        <v>165141</v>
      </c>
      <c r="R47" s="20">
        <f t="shared" si="9"/>
        <v>67226</v>
      </c>
    </row>
    <row r="48" spans="1:27" ht="78.599999999999994" customHeight="1">
      <c r="A48" s="104" t="s">
        <v>55</v>
      </c>
      <c r="B48" s="117"/>
      <c r="C48" s="22">
        <f t="shared" ref="C48:R48" si="10">C46+C47</f>
        <v>2597</v>
      </c>
      <c r="D48" s="20">
        <f t="shared" si="10"/>
        <v>1927</v>
      </c>
      <c r="E48" s="20">
        <f t="shared" si="10"/>
        <v>1911</v>
      </c>
      <c r="F48" s="20">
        <f t="shared" si="10"/>
        <v>6435</v>
      </c>
      <c r="G48" s="20">
        <f t="shared" si="10"/>
        <v>43408971</v>
      </c>
      <c r="H48" s="20">
        <f t="shared" si="10"/>
        <v>56038442.694685675</v>
      </c>
      <c r="I48" s="20">
        <f t="shared" si="10"/>
        <v>7603304</v>
      </c>
      <c r="J48" s="20">
        <f t="shared" si="10"/>
        <v>33714560.058830045</v>
      </c>
      <c r="K48" s="20">
        <f t="shared" si="10"/>
        <v>453891</v>
      </c>
      <c r="L48" s="20">
        <f t="shared" si="10"/>
        <v>2298201.898782236</v>
      </c>
      <c r="M48" s="20">
        <f t="shared" si="10"/>
        <v>12032888.853871688</v>
      </c>
      <c r="N48" s="20">
        <f t="shared" si="10"/>
        <v>17439162.698858157</v>
      </c>
      <c r="O48" s="20">
        <f t="shared" si="10"/>
        <v>26566391.141955834</v>
      </c>
      <c r="P48" s="20">
        <f t="shared" si="10"/>
        <v>5853418.2988693863</v>
      </c>
      <c r="Q48" s="20">
        <f t="shared" si="10"/>
        <v>9319544.8072268162</v>
      </c>
      <c r="R48" s="20">
        <f t="shared" si="10"/>
        <v>18541596.239555143</v>
      </c>
    </row>
    <row r="49" spans="1:18" ht="78.599999999999994" customHeight="1" thickBot="1">
      <c r="A49" s="104" t="s">
        <v>56</v>
      </c>
      <c r="B49" s="117"/>
      <c r="C49" s="3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56"/>
    </row>
    <row r="50" spans="1:18" ht="78.599999999999994" customHeight="1" thickBot="1">
      <c r="A50" s="118" t="s">
        <v>57</v>
      </c>
      <c r="B50" s="119"/>
      <c r="C50" s="35">
        <f t="shared" ref="C50:R50" si="11">C44+C48</f>
        <v>3188</v>
      </c>
      <c r="D50" s="34">
        <f t="shared" si="11"/>
        <v>2072</v>
      </c>
      <c r="E50" s="34">
        <f t="shared" si="11"/>
        <v>1978</v>
      </c>
      <c r="F50" s="34">
        <f t="shared" si="11"/>
        <v>7190</v>
      </c>
      <c r="G50" s="34">
        <f t="shared" si="11"/>
        <v>47702797</v>
      </c>
      <c r="H50" s="34">
        <f t="shared" si="11"/>
        <v>57895418.915624276</v>
      </c>
      <c r="I50" s="34">
        <f t="shared" si="11"/>
        <v>9136458</v>
      </c>
      <c r="J50" s="34">
        <f t="shared" si="11"/>
        <v>34878705.390379041</v>
      </c>
      <c r="K50" s="34">
        <f t="shared" si="11"/>
        <v>532172</v>
      </c>
      <c r="L50" s="34">
        <f t="shared" si="11"/>
        <v>2422450.4387822361</v>
      </c>
      <c r="M50" s="34">
        <f t="shared" si="11"/>
        <v>13156071.242334988</v>
      </c>
      <c r="N50" s="34">
        <f t="shared" si="11"/>
        <v>17883355.307375059</v>
      </c>
      <c r="O50" s="34">
        <f t="shared" si="11"/>
        <v>26855992.365914233</v>
      </c>
      <c r="P50" s="34">
        <f t="shared" si="11"/>
        <v>6579668.3407854866</v>
      </c>
      <c r="Q50" s="34">
        <f t="shared" si="11"/>
        <v>9652380.8959417157</v>
      </c>
      <c r="R50" s="35">
        <f t="shared" si="11"/>
        <v>18646655.440473143</v>
      </c>
    </row>
    <row r="51" spans="1:18" ht="37.200000000000003" customHeight="1">
      <c r="A51" s="70" t="s">
        <v>58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2"/>
    </row>
  </sheetData>
  <mergeCells count="16">
    <mergeCell ref="A51:R51"/>
    <mergeCell ref="P6:R6"/>
    <mergeCell ref="A21:B21"/>
    <mergeCell ref="B22:R22"/>
    <mergeCell ref="A38:B38"/>
    <mergeCell ref="A41:B41"/>
    <mergeCell ref="A44:B44"/>
    <mergeCell ref="A4:A7"/>
    <mergeCell ref="B4:R4"/>
    <mergeCell ref="B5:R5"/>
    <mergeCell ref="B6:B7"/>
    <mergeCell ref="C6:F6"/>
    <mergeCell ref="G6:H6"/>
    <mergeCell ref="I6:J6"/>
    <mergeCell ref="K6:L6"/>
    <mergeCell ref="M6:O6"/>
  </mergeCells>
  <pageMargins left="0.75" right="0" top="0.5" bottom="0.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Advances</vt:lpstr>
      <vt:lpstr>'Deposit Advances'!Print_Area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2023-05-09T12:12:55Z</cp:lastPrinted>
  <dcterms:created xsi:type="dcterms:W3CDTF">2023-05-04T11:28:34Z</dcterms:created>
  <dcterms:modified xsi:type="dcterms:W3CDTF">2023-05-09T12:13:11Z</dcterms:modified>
</cp:coreProperties>
</file>