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MAR 23" sheetId="2" r:id="rId1"/>
  </sheets>
  <definedNames>
    <definedName name="_xlnm.Print_Area" localSheetId="0">'MAR 23'!$B$1:$J$47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2" i="2"/>
  <c r="J32" i="2"/>
  <c r="I33" i="2"/>
  <c r="J33" i="2"/>
  <c r="I36" i="2"/>
  <c r="J36" i="2"/>
  <c r="I39" i="2"/>
  <c r="J39" i="2"/>
  <c r="I42" i="2"/>
  <c r="J42" i="2"/>
  <c r="J9" i="2"/>
  <c r="I9" i="2"/>
  <c r="E34" i="2" l="1"/>
  <c r="F34" i="2"/>
  <c r="G34" i="2"/>
  <c r="H34" i="2"/>
  <c r="D34" i="2"/>
  <c r="I34" i="2" l="1"/>
  <c r="J34" i="2"/>
  <c r="G21" i="2"/>
  <c r="E43" i="2" l="1"/>
  <c r="F43" i="2"/>
  <c r="G43" i="2"/>
  <c r="H43" i="2"/>
  <c r="D43" i="2"/>
  <c r="I43" i="2" l="1"/>
  <c r="J43" i="2"/>
  <c r="E40" i="2"/>
  <c r="F40" i="2"/>
  <c r="H40" i="2"/>
  <c r="D40" i="2"/>
  <c r="I40" i="2" l="1"/>
  <c r="J40" i="2"/>
  <c r="G40" i="2"/>
  <c r="H37" i="2" l="1"/>
  <c r="F37" i="2"/>
  <c r="E37" i="2"/>
  <c r="D37" i="2"/>
  <c r="H31" i="2"/>
  <c r="F31" i="2"/>
  <c r="E31" i="2"/>
  <c r="D31" i="2"/>
  <c r="H21" i="2"/>
  <c r="F21" i="2"/>
  <c r="E21" i="2"/>
  <c r="D21" i="2"/>
  <c r="J37" i="2" l="1"/>
  <c r="J31" i="2"/>
  <c r="F35" i="2"/>
  <c r="H35" i="2"/>
  <c r="E35" i="2"/>
  <c r="E38" i="2" s="1"/>
  <c r="D35" i="2"/>
  <c r="G37" i="2"/>
  <c r="I37" i="2" s="1"/>
  <c r="G31" i="2"/>
  <c r="I31" i="2" s="1"/>
  <c r="J35" i="2" l="1"/>
  <c r="H38" i="2"/>
  <c r="F38" i="2"/>
  <c r="F45" i="2" s="1"/>
  <c r="D38" i="2"/>
  <c r="D45" i="2" s="1"/>
  <c r="G35" i="2"/>
  <c r="G38" i="2" s="1"/>
  <c r="E45" i="2"/>
  <c r="H45" i="2" l="1"/>
  <c r="I38" i="2"/>
  <c r="J38" i="2"/>
  <c r="I35" i="2"/>
  <c r="G45" i="2"/>
  <c r="I45" i="2" l="1"/>
  <c r="J45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<sst xmlns="http://schemas.openxmlformats.org/spreadsheetml/2006/main" count="51" uniqueCount="51">
  <si>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</si>
  <si>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</si>
  <si>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</si>
  <si>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</si>
  <si>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</si>
  <si>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</si>
  <si>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</si>
  <si>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</si>
  <si>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</si>
  <si>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</si>
  <si>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</si>
  <si>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</si>
  <si>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</si>
  <si>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</si>
  <si>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</si>
  <si>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</si>
  <si>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</si>
  <si>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</si>
  <si>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</si>
  <si>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</si>
  <si>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</si>
  <si>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</si>
  <si>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</si>
  <si>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</si>
  <si>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</si>
  <si>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</si>
  <si>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</si>
  <si>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</si>
  <si>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</si>
  <si>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</si>
  <si>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</si>
  <si>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</si>
  <si>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</si>
  <si>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</si>
  <si>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</si>
  <si>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</si>
  <si>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</si>
  <si>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</si>
  <si>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</si>
  <si>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</si>
  <si>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</si>
  <si>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</si>
  <si>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</si>
  <si>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</si>
  <si>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</si>
  <si>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</si>
  <si>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</si>
  <si>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</si>
  <si>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AU Small Finance Bank</t>
  </si>
  <si>
    <t>CD RATIO OF BANKS AS ON 30.03.2023 (Net of NRE Deposit)</t>
  </si>
  <si>
    <t>Annexure-9.2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</si>
</sst>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7" fillId="0" borderId="24" xfId="0" applyFont="1" applyFill="1" applyBorder="1" applyAlignment="1">
      <alignment horizontal="left" vertical="top"/>
    </xf>
    <xf numFmtId="1" fontId="3" fillId="0" borderId="10" xfId="0" applyNumberFormat="1" applyFont="1" applyBorder="1" applyAlignment="1">
      <alignment horizontal="right"/>
    </xf>
    <xf numFmtId="1" fontId="5" fillId="2" borderId="14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7" fillId="0" borderId="14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5" fillId="2" borderId="13" xfId="0" applyNumberFormat="1" applyFont="1" applyFill="1" applyBorder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left" vertical="top"/>
    </xf>
    <xf numFmtId="164" fontId="3" fillId="0" borderId="13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left" vertical="top"/>
    </xf>
    <xf numFmtId="1" fontId="3" fillId="0" borderId="28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zoomScaleNormal="100" workbookViewId="0">
      <selection activeCell="I2" sqref="I2:J2"/>
    </sheetView>
  </sheetViews>
  <sheetFormatPr defaultRowHeight="14.4" x14ac:dyDescent="0.3"/>
  <cols>
    <col min="2" max="2" width="9.5546875" customWidth="1"/>
    <col min="3" max="3" width="34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3.109375" customWidth="1"/>
    <col min="10" max="10" width="14" customWidth="1"/>
  </cols>
  <sheetData>
    <row r="2" spans="2:10" ht="15" thickBot="1" x14ac:dyDescent="0.35">
      <c r="I2" s="47" t="s">
        <v>50</v>
      </c>
      <c r="J2" s="47"/>
    </row>
    <row r="3" spans="2:10" ht="22.8" thickBot="1" x14ac:dyDescent="0.4">
      <c r="B3" s="48" t="s">
        <v>44</v>
      </c>
      <c r="C3" s="49"/>
      <c r="D3" s="49"/>
      <c r="E3" s="49"/>
      <c r="F3" s="49"/>
      <c r="G3" s="49"/>
      <c r="H3" s="49"/>
      <c r="I3" s="49"/>
      <c r="J3" s="50"/>
    </row>
    <row r="4" spans="2:10" s="8" customFormat="1" ht="14.25" customHeight="1" thickBot="1" x14ac:dyDescent="0.35">
      <c r="B4" s="54" t="s">
        <v>49</v>
      </c>
      <c r="C4" s="55"/>
      <c r="D4" s="55"/>
      <c r="E4" s="55"/>
      <c r="F4" s="55"/>
      <c r="G4" s="55"/>
      <c r="H4" s="55"/>
      <c r="I4" s="55"/>
      <c r="J4" s="56"/>
    </row>
    <row r="5" spans="2:10" s="8" customFormat="1" ht="13.65" customHeight="1" thickBot="1" x14ac:dyDescent="0.35">
      <c r="B5" s="51" t="s">
        <v>0</v>
      </c>
      <c r="C5" s="52"/>
      <c r="D5" s="52"/>
      <c r="E5" s="52"/>
      <c r="F5" s="52"/>
      <c r="G5" s="52"/>
      <c r="H5" s="52"/>
      <c r="I5" s="52"/>
      <c r="J5" s="53"/>
    </row>
    <row r="6" spans="2:10" s="8" customFormat="1" ht="39" customHeight="1" x14ac:dyDescent="0.3">
      <c r="B6" s="57" t="s">
        <v>4</v>
      </c>
      <c r="C6" s="57" t="s">
        <v>1</v>
      </c>
      <c r="D6" s="59" t="s">
        <v>35</v>
      </c>
      <c r="E6" s="59" t="s">
        <v>36</v>
      </c>
      <c r="F6" s="65" t="s">
        <v>37</v>
      </c>
      <c r="G6" s="59" t="s">
        <v>38</v>
      </c>
      <c r="H6" s="59" t="s">
        <v>39</v>
      </c>
      <c r="I6" s="61" t="s">
        <v>40</v>
      </c>
      <c r="J6" s="63" t="s">
        <v>41</v>
      </c>
    </row>
    <row r="7" spans="2:10" s="8" customFormat="1" ht="30" customHeight="1" thickBot="1" x14ac:dyDescent="0.35">
      <c r="B7" s="58"/>
      <c r="C7" s="58"/>
      <c r="D7" s="60"/>
      <c r="E7" s="60"/>
      <c r="F7" s="66"/>
      <c r="G7" s="60"/>
      <c r="H7" s="60"/>
      <c r="I7" s="62"/>
      <c r="J7" s="64"/>
    </row>
    <row r="8" spans="2:10" s="8" customFormat="1" ht="15.75" customHeight="1" thickBot="1" x14ac:dyDescent="0.35">
      <c r="B8" s="6"/>
      <c r="C8" s="7"/>
      <c r="D8" s="9">
        <v>1</v>
      </c>
      <c r="E8" s="9">
        <v>2</v>
      </c>
      <c r="F8" s="10">
        <v>3</v>
      </c>
      <c r="G8" s="9">
        <v>4</v>
      </c>
      <c r="H8" s="9">
        <v>5</v>
      </c>
      <c r="I8" s="9">
        <v>6</v>
      </c>
      <c r="J8" s="11">
        <v>7</v>
      </c>
    </row>
    <row r="9" spans="2:10" s="8" customFormat="1" ht="18.899999999999999" customHeight="1" x14ac:dyDescent="0.3">
      <c r="B9" s="2">
        <v>1</v>
      </c>
      <c r="C9" s="12" t="s">
        <v>5</v>
      </c>
      <c r="D9" s="19">
        <v>4</v>
      </c>
      <c r="E9" s="19">
        <v>53809</v>
      </c>
      <c r="F9" s="19">
        <v>23466</v>
      </c>
      <c r="G9" s="19">
        <v>30343</v>
      </c>
      <c r="H9" s="19">
        <v>6848</v>
      </c>
      <c r="I9" s="30">
        <f>H9/G9%</f>
        <v>22.568631974425731</v>
      </c>
      <c r="J9" s="31">
        <f>H9/E9%</f>
        <v>12.726495567655968</v>
      </c>
    </row>
    <row r="10" spans="2:10" s="8" customFormat="1" ht="18.899999999999999" customHeight="1" x14ac:dyDescent="0.3">
      <c r="B10" s="2">
        <v>2</v>
      </c>
      <c r="C10" s="12" t="s">
        <v>6</v>
      </c>
      <c r="D10" s="19">
        <v>4</v>
      </c>
      <c r="E10" s="19">
        <v>34426</v>
      </c>
      <c r="F10" s="19">
        <v>9993</v>
      </c>
      <c r="G10" s="19">
        <v>24433</v>
      </c>
      <c r="H10" s="19">
        <v>8760</v>
      </c>
      <c r="I10" s="30">
        <f t="shared" ref="I10:I45" si="0">H10/G10%</f>
        <v>35.853149429050873</v>
      </c>
      <c r="J10" s="31">
        <f t="shared" ref="J10:J45" si="1">H10/E10%</f>
        <v>25.445883924940453</v>
      </c>
    </row>
    <row r="11" spans="2:10" s="8" customFormat="1" ht="18.899999999999999" customHeight="1" x14ac:dyDescent="0.3">
      <c r="B11" s="2">
        <v>3</v>
      </c>
      <c r="C11" s="12" t="s">
        <v>7</v>
      </c>
      <c r="D11" s="19">
        <v>1</v>
      </c>
      <c r="E11" s="19">
        <v>3662</v>
      </c>
      <c r="F11" s="19">
        <v>65</v>
      </c>
      <c r="G11" s="19">
        <v>3597</v>
      </c>
      <c r="H11" s="19">
        <v>1841</v>
      </c>
      <c r="I11" s="30">
        <f t="shared" si="0"/>
        <v>51.181540172365864</v>
      </c>
      <c r="J11" s="31">
        <f t="shared" si="1"/>
        <v>50.273074822501371</v>
      </c>
    </row>
    <row r="12" spans="2:10" s="8" customFormat="1" ht="18.899999999999999" customHeight="1" x14ac:dyDescent="0.3">
      <c r="B12" s="2">
        <v>4</v>
      </c>
      <c r="C12" s="12" t="s">
        <v>8</v>
      </c>
      <c r="D12" s="19">
        <v>11</v>
      </c>
      <c r="E12" s="19">
        <v>70585</v>
      </c>
      <c r="F12" s="19">
        <v>12534</v>
      </c>
      <c r="G12" s="19">
        <v>58051</v>
      </c>
      <c r="H12" s="19">
        <v>20743</v>
      </c>
      <c r="I12" s="30">
        <f t="shared" si="0"/>
        <v>35.732373257997281</v>
      </c>
      <c r="J12" s="31">
        <f t="shared" si="1"/>
        <v>29.387263582914215</v>
      </c>
    </row>
    <row r="13" spans="2:10" s="8" customFormat="1" ht="18.899999999999999" customHeight="1" x14ac:dyDescent="0.3">
      <c r="B13" s="2">
        <v>5</v>
      </c>
      <c r="C13" s="12" t="s">
        <v>9</v>
      </c>
      <c r="D13" s="19">
        <v>4</v>
      </c>
      <c r="E13" s="19">
        <v>41400</v>
      </c>
      <c r="F13" s="19">
        <v>1900</v>
      </c>
      <c r="G13" s="19">
        <v>39500</v>
      </c>
      <c r="H13" s="19">
        <v>8317</v>
      </c>
      <c r="I13" s="30">
        <f t="shared" si="0"/>
        <v>21.055696202531646</v>
      </c>
      <c r="J13" s="31">
        <f t="shared" si="1"/>
        <v>20.089371980676329</v>
      </c>
    </row>
    <row r="14" spans="2:10" s="8" customFormat="1" ht="18.899999999999999" customHeight="1" x14ac:dyDescent="0.3">
      <c r="B14" s="2">
        <v>6</v>
      </c>
      <c r="C14" s="12" t="s">
        <v>10</v>
      </c>
      <c r="D14" s="19">
        <v>5</v>
      </c>
      <c r="E14" s="19">
        <v>47837</v>
      </c>
      <c r="F14" s="19">
        <v>9311</v>
      </c>
      <c r="G14" s="19">
        <v>38526</v>
      </c>
      <c r="H14" s="19">
        <v>5921</v>
      </c>
      <c r="I14" s="30">
        <f t="shared" si="0"/>
        <v>15.368841821107823</v>
      </c>
      <c r="J14" s="31">
        <f t="shared" si="1"/>
        <v>12.377448418588122</v>
      </c>
    </row>
    <row r="15" spans="2:10" s="8" customFormat="1" ht="18.899999999999999" customHeight="1" x14ac:dyDescent="0.3">
      <c r="B15" s="2">
        <v>7</v>
      </c>
      <c r="C15" s="12" t="s">
        <v>11</v>
      </c>
      <c r="D15" s="19">
        <v>5</v>
      </c>
      <c r="E15" s="19">
        <v>22779</v>
      </c>
      <c r="F15" s="19">
        <v>1267</v>
      </c>
      <c r="G15" s="19">
        <v>21512</v>
      </c>
      <c r="H15" s="19">
        <v>2431</v>
      </c>
      <c r="I15" s="30">
        <f t="shared" si="0"/>
        <v>11.300669393826702</v>
      </c>
      <c r="J15" s="31">
        <f t="shared" si="1"/>
        <v>10.672110277009526</v>
      </c>
    </row>
    <row r="16" spans="2:10" s="8" customFormat="1" ht="18.899999999999999" customHeight="1" x14ac:dyDescent="0.3">
      <c r="B16" s="2">
        <v>8</v>
      </c>
      <c r="C16" s="12" t="s">
        <v>12</v>
      </c>
      <c r="D16" s="19">
        <v>21</v>
      </c>
      <c r="E16" s="19">
        <v>112516</v>
      </c>
      <c r="F16" s="19">
        <v>15881</v>
      </c>
      <c r="G16" s="19">
        <v>96635</v>
      </c>
      <c r="H16" s="19">
        <v>32156</v>
      </c>
      <c r="I16" s="30">
        <f t="shared" si="0"/>
        <v>33.275728255807934</v>
      </c>
      <c r="J16" s="31">
        <f t="shared" si="1"/>
        <v>28.579046535603823</v>
      </c>
    </row>
    <row r="17" spans="2:10" s="8" customFormat="1" ht="18.899999999999999" customHeight="1" x14ac:dyDescent="0.3">
      <c r="B17" s="2">
        <v>9</v>
      </c>
      <c r="C17" s="12" t="s">
        <v>13</v>
      </c>
      <c r="D17" s="19">
        <v>28</v>
      </c>
      <c r="E17" s="19">
        <v>390331</v>
      </c>
      <c r="F17" s="19">
        <v>95130</v>
      </c>
      <c r="G17" s="19">
        <v>295201</v>
      </c>
      <c r="H17" s="19">
        <v>69205</v>
      </c>
      <c r="I17" s="30">
        <f t="shared" si="0"/>
        <v>23.443348769143736</v>
      </c>
      <c r="J17" s="31">
        <f t="shared" si="1"/>
        <v>17.729824174866973</v>
      </c>
    </row>
    <row r="18" spans="2:10" s="8" customFormat="1" ht="18.899999999999999" customHeight="1" x14ac:dyDescent="0.3">
      <c r="B18" s="2">
        <v>10</v>
      </c>
      <c r="C18" s="12" t="s">
        <v>14</v>
      </c>
      <c r="D18" s="19">
        <v>18</v>
      </c>
      <c r="E18" s="19">
        <v>353470</v>
      </c>
      <c r="F18" s="19">
        <v>117032</v>
      </c>
      <c r="G18" s="19">
        <v>236438</v>
      </c>
      <c r="H18" s="19">
        <v>43645</v>
      </c>
      <c r="I18" s="30">
        <f t="shared" si="0"/>
        <v>18.45938470127475</v>
      </c>
      <c r="J18" s="31">
        <f t="shared" si="1"/>
        <v>12.347582538829322</v>
      </c>
    </row>
    <row r="19" spans="2:10" s="8" customFormat="1" ht="18.899999999999999" customHeight="1" x14ac:dyDescent="0.3">
      <c r="B19" s="2">
        <v>11</v>
      </c>
      <c r="C19" s="12" t="s">
        <v>15</v>
      </c>
      <c r="D19" s="19">
        <v>3</v>
      </c>
      <c r="E19" s="19">
        <v>14088</v>
      </c>
      <c r="F19" s="19">
        <v>2112</v>
      </c>
      <c r="G19" s="19">
        <v>11976</v>
      </c>
      <c r="H19" s="19">
        <v>2059</v>
      </c>
      <c r="I19" s="30">
        <f t="shared" si="0"/>
        <v>17.192718770875082</v>
      </c>
      <c r="J19" s="31">
        <f t="shared" si="1"/>
        <v>14.615275411697899</v>
      </c>
    </row>
    <row r="20" spans="2:10" s="8" customFormat="1" ht="18.899999999999999" customHeight="1" thickBot="1" x14ac:dyDescent="0.35">
      <c r="B20" s="2">
        <v>12</v>
      </c>
      <c r="C20" s="12" t="s">
        <v>16</v>
      </c>
      <c r="D20" s="19">
        <v>7</v>
      </c>
      <c r="E20" s="19">
        <v>57496</v>
      </c>
      <c r="F20" s="19">
        <v>16995</v>
      </c>
      <c r="G20" s="19">
        <v>40501</v>
      </c>
      <c r="H20" s="33">
        <v>10416</v>
      </c>
      <c r="I20" s="34">
        <f t="shared" si="0"/>
        <v>25.717883509049159</v>
      </c>
      <c r="J20" s="35">
        <f t="shared" si="1"/>
        <v>18.11604285515514</v>
      </c>
    </row>
    <row r="21" spans="2:10" s="8" customFormat="1" ht="18.899999999999999" customHeight="1" thickBot="1" x14ac:dyDescent="0.35">
      <c r="B21" s="3"/>
      <c r="C21" s="13" t="s">
        <v>17</v>
      </c>
      <c r="D21" s="22">
        <f>SUM(D9:D20)</f>
        <v>111</v>
      </c>
      <c r="E21" s="22">
        <f>SUM(E9:E20)</f>
        <v>1202399</v>
      </c>
      <c r="F21" s="22">
        <f>SUM(F9:F20)</f>
        <v>305686</v>
      </c>
      <c r="G21" s="32">
        <f>SUM(G9:G20)</f>
        <v>896713</v>
      </c>
      <c r="H21" s="37">
        <f>SUM(H9:H20)</f>
        <v>212342</v>
      </c>
      <c r="I21" s="38">
        <f t="shared" si="0"/>
        <v>23.680040325053838</v>
      </c>
      <c r="J21" s="39">
        <f t="shared" si="1"/>
        <v>17.659861659898255</v>
      </c>
    </row>
    <row r="22" spans="2:10" s="8" customFormat="1" ht="18.899999999999999" customHeight="1" x14ac:dyDescent="0.3">
      <c r="B22" s="1">
        <v>13</v>
      </c>
      <c r="C22" s="14" t="s">
        <v>18</v>
      </c>
      <c r="D22" s="19">
        <v>6</v>
      </c>
      <c r="E22" s="19">
        <v>4130</v>
      </c>
      <c r="F22" s="19">
        <v>410</v>
      </c>
      <c r="G22" s="19">
        <v>3720</v>
      </c>
      <c r="H22" s="36">
        <v>1240</v>
      </c>
      <c r="I22" s="30">
        <f t="shared" si="0"/>
        <v>33.333333333333329</v>
      </c>
      <c r="J22" s="31">
        <f t="shared" si="1"/>
        <v>30.024213075060533</v>
      </c>
    </row>
    <row r="23" spans="2:10" s="8" customFormat="1" ht="18.899999999999999" customHeight="1" x14ac:dyDescent="0.3">
      <c r="B23" s="1">
        <v>14</v>
      </c>
      <c r="C23" s="12" t="s">
        <v>19</v>
      </c>
      <c r="D23" s="19">
        <v>1</v>
      </c>
      <c r="E23" s="19">
        <v>13066</v>
      </c>
      <c r="F23" s="19">
        <v>1032</v>
      </c>
      <c r="G23" s="19">
        <v>12034</v>
      </c>
      <c r="H23" s="19">
        <v>417</v>
      </c>
      <c r="I23" s="30">
        <f t="shared" si="0"/>
        <v>3.4651819843775966</v>
      </c>
      <c r="J23" s="31">
        <f t="shared" si="1"/>
        <v>3.1914893617021276</v>
      </c>
    </row>
    <row r="24" spans="2:10" s="8" customFormat="1" ht="18.899999999999999" customHeight="1" x14ac:dyDescent="0.3">
      <c r="B24" s="1">
        <v>15</v>
      </c>
      <c r="C24" s="12" t="s">
        <v>20</v>
      </c>
      <c r="D24" s="19">
        <v>1</v>
      </c>
      <c r="E24" s="19">
        <v>4490</v>
      </c>
      <c r="F24" s="19">
        <v>1208</v>
      </c>
      <c r="G24" s="19">
        <v>3282</v>
      </c>
      <c r="H24" s="19">
        <v>2843</v>
      </c>
      <c r="I24" s="30">
        <f t="shared" si="0"/>
        <v>86.624009750152339</v>
      </c>
      <c r="J24" s="31">
        <f t="shared" si="1"/>
        <v>63.318485523385306</v>
      </c>
    </row>
    <row r="25" spans="2:10" s="8" customFormat="1" ht="18.899999999999999" customHeight="1" x14ac:dyDescent="0.3">
      <c r="B25" s="1">
        <v>16</v>
      </c>
      <c r="C25" s="12" t="s">
        <v>21</v>
      </c>
      <c r="D25" s="19">
        <v>18</v>
      </c>
      <c r="E25" s="19">
        <v>124634</v>
      </c>
      <c r="F25" s="19">
        <v>8349</v>
      </c>
      <c r="G25" s="19">
        <v>116285</v>
      </c>
      <c r="H25" s="19">
        <v>44697</v>
      </c>
      <c r="I25" s="30">
        <f t="shared" si="0"/>
        <v>38.437459689555837</v>
      </c>
      <c r="J25" s="31">
        <f t="shared" si="1"/>
        <v>35.862605709517467</v>
      </c>
    </row>
    <row r="26" spans="2:10" s="8" customFormat="1" ht="18.899999999999999" customHeight="1" x14ac:dyDescent="0.3">
      <c r="B26" s="1">
        <v>17</v>
      </c>
      <c r="C26" s="12" t="s">
        <v>22</v>
      </c>
      <c r="D26" s="19">
        <v>2</v>
      </c>
      <c r="E26" s="19">
        <v>14300</v>
      </c>
      <c r="F26" s="19">
        <v>165</v>
      </c>
      <c r="G26" s="19">
        <v>14135</v>
      </c>
      <c r="H26" s="19">
        <v>2193</v>
      </c>
      <c r="I26" s="30">
        <f t="shared" si="0"/>
        <v>15.514679872656528</v>
      </c>
      <c r="J26" s="31">
        <f t="shared" si="1"/>
        <v>15.335664335664335</v>
      </c>
    </row>
    <row r="27" spans="2:10" s="8" customFormat="1" ht="18.899999999999999" customHeight="1" x14ac:dyDescent="0.3">
      <c r="B27" s="1">
        <v>18</v>
      </c>
      <c r="C27" s="12" t="s">
        <v>23</v>
      </c>
      <c r="D27" s="19">
        <v>3</v>
      </c>
      <c r="E27" s="19">
        <v>27058</v>
      </c>
      <c r="F27" s="19">
        <v>265</v>
      </c>
      <c r="G27" s="19">
        <v>26793</v>
      </c>
      <c r="H27" s="19">
        <v>14127</v>
      </c>
      <c r="I27" s="30">
        <f t="shared" si="0"/>
        <v>52.726458403314297</v>
      </c>
      <c r="J27" s="31">
        <f t="shared" si="1"/>
        <v>52.210067262916702</v>
      </c>
    </row>
    <row r="28" spans="2:10" s="8" customFormat="1" ht="18.899999999999999" customHeight="1" x14ac:dyDescent="0.3">
      <c r="B28" s="1">
        <v>19</v>
      </c>
      <c r="C28" s="12" t="s">
        <v>24</v>
      </c>
      <c r="D28" s="19">
        <v>6</v>
      </c>
      <c r="E28" s="19">
        <v>21373</v>
      </c>
      <c r="F28" s="19">
        <v>1816</v>
      </c>
      <c r="G28" s="19">
        <v>19557</v>
      </c>
      <c r="H28" s="19">
        <v>6963</v>
      </c>
      <c r="I28" s="30">
        <f t="shared" si="0"/>
        <v>35.603620187145268</v>
      </c>
      <c r="J28" s="31">
        <f t="shared" si="1"/>
        <v>32.578486875965005</v>
      </c>
    </row>
    <row r="29" spans="2:10" s="8" customFormat="1" ht="18.899999999999999" customHeight="1" x14ac:dyDescent="0.3">
      <c r="B29" s="1">
        <v>20</v>
      </c>
      <c r="C29" s="12" t="s">
        <v>25</v>
      </c>
      <c r="D29" s="19">
        <v>1</v>
      </c>
      <c r="E29" s="19">
        <v>2129</v>
      </c>
      <c r="F29" s="19">
        <v>0</v>
      </c>
      <c r="G29" s="19">
        <v>2129</v>
      </c>
      <c r="H29" s="19">
        <v>5558</v>
      </c>
      <c r="I29" s="30">
        <f t="shared" si="0"/>
        <v>261.06153123532175</v>
      </c>
      <c r="J29" s="31">
        <f t="shared" si="1"/>
        <v>261.06153123532175</v>
      </c>
    </row>
    <row r="30" spans="2:10" s="8" customFormat="1" ht="18.899999999999999" customHeight="1" thickBot="1" x14ac:dyDescent="0.35">
      <c r="B30" s="4">
        <v>21</v>
      </c>
      <c r="C30" s="40" t="s">
        <v>26</v>
      </c>
      <c r="D30" s="33">
        <v>2</v>
      </c>
      <c r="E30" s="33">
        <v>10138</v>
      </c>
      <c r="F30" s="33">
        <v>2769</v>
      </c>
      <c r="G30" s="33">
        <v>7369</v>
      </c>
      <c r="H30" s="33">
        <v>1882</v>
      </c>
      <c r="I30" s="30">
        <f t="shared" si="0"/>
        <v>25.539421902564801</v>
      </c>
      <c r="J30" s="31">
        <f t="shared" si="1"/>
        <v>18.563819293746302</v>
      </c>
    </row>
    <row r="31" spans="2:10" s="8" customFormat="1" ht="18.899999999999999" customHeight="1" thickBot="1" x14ac:dyDescent="0.35">
      <c r="B31" s="5"/>
      <c r="C31" s="16" t="s">
        <v>27</v>
      </c>
      <c r="D31" s="22">
        <f>SUM(D22:D30)</f>
        <v>40</v>
      </c>
      <c r="E31" s="22">
        <f>SUM(E22:E30)</f>
        <v>221318</v>
      </c>
      <c r="F31" s="22">
        <f>SUM(F22:F30)</f>
        <v>16014</v>
      </c>
      <c r="G31" s="22">
        <f t="shared" ref="G31:G37" si="2">E31-F31</f>
        <v>205304</v>
      </c>
      <c r="H31" s="22">
        <f>SUM(H22:H30)</f>
        <v>79920</v>
      </c>
      <c r="I31" s="38">
        <f t="shared" si="0"/>
        <v>38.92763901336555</v>
      </c>
      <c r="J31" s="39">
        <f t="shared" si="1"/>
        <v>36.110935396126841</v>
      </c>
    </row>
    <row r="32" spans="2:10" s="8" customFormat="1" ht="18.899999999999999" customHeight="1" x14ac:dyDescent="0.3">
      <c r="B32" s="24">
        <v>24</v>
      </c>
      <c r="C32" s="17" t="s">
        <v>48</v>
      </c>
      <c r="D32" s="25">
        <v>1</v>
      </c>
      <c r="E32" s="25">
        <v>17596</v>
      </c>
      <c r="F32" s="25">
        <v>258</v>
      </c>
      <c r="G32" s="25">
        <v>17338</v>
      </c>
      <c r="H32" s="25">
        <v>6624</v>
      </c>
      <c r="I32" s="30">
        <f t="shared" si="0"/>
        <v>38.205098627292656</v>
      </c>
      <c r="J32" s="31">
        <f t="shared" si="1"/>
        <v>37.644919299840872</v>
      </c>
    </row>
    <row r="33" spans="2:10" s="8" customFormat="1" ht="18.899999999999999" customHeight="1" thickBot="1" x14ac:dyDescent="0.35">
      <c r="B33" s="4">
        <v>25</v>
      </c>
      <c r="C33" s="15" t="s">
        <v>43</v>
      </c>
      <c r="D33" s="33">
        <v>8</v>
      </c>
      <c r="E33" s="33">
        <v>13755</v>
      </c>
      <c r="F33" s="33">
        <v>1357</v>
      </c>
      <c r="G33" s="33">
        <v>12398</v>
      </c>
      <c r="H33" s="33">
        <v>18714</v>
      </c>
      <c r="I33" s="30">
        <f t="shared" si="0"/>
        <v>150.94370059687046</v>
      </c>
      <c r="J33" s="31">
        <f t="shared" si="1"/>
        <v>136.05234460196291</v>
      </c>
    </row>
    <row r="34" spans="2:10" s="8" customFormat="1" ht="18.899999999999999" customHeight="1" thickBot="1" x14ac:dyDescent="0.35">
      <c r="B34" s="5"/>
      <c r="C34" s="16" t="s">
        <v>28</v>
      </c>
      <c r="D34" s="22">
        <f>D32+D33</f>
        <v>9</v>
      </c>
      <c r="E34" s="22">
        <f t="shared" ref="E34:H34" si="3">E32+E33</f>
        <v>31351</v>
      </c>
      <c r="F34" s="22">
        <f t="shared" si="3"/>
        <v>1615</v>
      </c>
      <c r="G34" s="22">
        <f t="shared" si="3"/>
        <v>29736</v>
      </c>
      <c r="H34" s="22">
        <f t="shared" si="3"/>
        <v>25338</v>
      </c>
      <c r="I34" s="38">
        <f t="shared" si="0"/>
        <v>85.209846650524611</v>
      </c>
      <c r="J34" s="39">
        <f t="shared" si="1"/>
        <v>80.820388504353929</v>
      </c>
    </row>
    <row r="35" spans="2:10" s="8" customFormat="1" ht="18.899999999999999" customHeight="1" thickBot="1" x14ac:dyDescent="0.35">
      <c r="B35" s="5"/>
      <c r="C35" s="16" t="s">
        <v>29</v>
      </c>
      <c r="D35" s="22">
        <f>SUM(D31,D34)</f>
        <v>49</v>
      </c>
      <c r="E35" s="22">
        <f>SUM(E31,E34)</f>
        <v>252669</v>
      </c>
      <c r="F35" s="22">
        <f>SUM(F31,F34)</f>
        <v>17629</v>
      </c>
      <c r="G35" s="22">
        <f t="shared" si="2"/>
        <v>235040</v>
      </c>
      <c r="H35" s="22">
        <f>SUM(H31,H34)</f>
        <v>105258</v>
      </c>
      <c r="I35" s="38">
        <f t="shared" si="0"/>
        <v>44.783015656909463</v>
      </c>
      <c r="J35" s="39">
        <f t="shared" si="1"/>
        <v>41.658454341450671</v>
      </c>
    </row>
    <row r="36" spans="2:10" s="8" customFormat="1" ht="18.899999999999999" customHeight="1" thickBot="1" x14ac:dyDescent="0.35">
      <c r="B36" s="4">
        <v>26</v>
      </c>
      <c r="C36" s="17" t="s">
        <v>30</v>
      </c>
      <c r="D36" s="36">
        <v>8</v>
      </c>
      <c r="E36" s="36">
        <v>16883</v>
      </c>
      <c r="F36" s="36">
        <v>637</v>
      </c>
      <c r="G36" s="36">
        <v>16246</v>
      </c>
      <c r="H36" s="36">
        <v>13042</v>
      </c>
      <c r="I36" s="30">
        <f t="shared" si="0"/>
        <v>80.278222331650866</v>
      </c>
      <c r="J36" s="31">
        <f t="shared" si="1"/>
        <v>77.249304033643298</v>
      </c>
    </row>
    <row r="37" spans="2:10" s="8" customFormat="1" ht="18.899999999999999" customHeight="1" thickBot="1" x14ac:dyDescent="0.35">
      <c r="B37" s="43"/>
      <c r="C37" s="44" t="s">
        <v>31</v>
      </c>
      <c r="D37" s="45">
        <f>SUM(D36:D36)</f>
        <v>8</v>
      </c>
      <c r="E37" s="45">
        <f t="shared" ref="E37:F37" si="4">SUM(E36:E36)</f>
        <v>16883</v>
      </c>
      <c r="F37" s="45">
        <f t="shared" si="4"/>
        <v>637</v>
      </c>
      <c r="G37" s="45">
        <f t="shared" si="2"/>
        <v>16246</v>
      </c>
      <c r="H37" s="45">
        <f>SUM(H36:H36)</f>
        <v>13042</v>
      </c>
      <c r="I37" s="41">
        <f t="shared" si="0"/>
        <v>80.278222331650866</v>
      </c>
      <c r="J37" s="42">
        <f t="shared" si="1"/>
        <v>77.249304033643298</v>
      </c>
    </row>
    <row r="38" spans="2:10" s="8" customFormat="1" ht="18.899999999999999" customHeight="1" thickBot="1" x14ac:dyDescent="0.35">
      <c r="B38" s="5"/>
      <c r="C38" s="16" t="s">
        <v>32</v>
      </c>
      <c r="D38" s="22">
        <f>SUM(D21,D35,D37)</f>
        <v>168</v>
      </c>
      <c r="E38" s="22">
        <f>SUM(E21,E35,E37)</f>
        <v>1471951</v>
      </c>
      <c r="F38" s="22">
        <f>SUM(F21,F35,F37)</f>
        <v>323952</v>
      </c>
      <c r="G38" s="22">
        <f>SUM(G21,G35,G37)</f>
        <v>1147999</v>
      </c>
      <c r="H38" s="22">
        <f>SUM(H21,H35,H37)</f>
        <v>330642</v>
      </c>
      <c r="I38" s="38">
        <f t="shared" si="0"/>
        <v>28.801593032746545</v>
      </c>
      <c r="J38" s="39">
        <f t="shared" si="1"/>
        <v>22.462840135303416</v>
      </c>
    </row>
    <row r="39" spans="2:10" s="8" customFormat="1" ht="18.899999999999999" customHeight="1" thickBot="1" x14ac:dyDescent="0.35">
      <c r="B39" s="4">
        <v>27</v>
      </c>
      <c r="C39" s="17" t="s">
        <v>46</v>
      </c>
      <c r="D39" s="23">
        <v>47</v>
      </c>
      <c r="E39" s="23">
        <v>185332</v>
      </c>
      <c r="F39" s="23">
        <v>3556</v>
      </c>
      <c r="G39" s="23">
        <v>181776</v>
      </c>
      <c r="H39" s="23">
        <v>34126</v>
      </c>
      <c r="I39" s="30">
        <f t="shared" si="0"/>
        <v>18.773655488073231</v>
      </c>
      <c r="J39" s="31">
        <f t="shared" si="1"/>
        <v>18.413441823322472</v>
      </c>
    </row>
    <row r="40" spans="2:10" s="8" customFormat="1" ht="18.899999999999999" customHeight="1" thickBot="1" x14ac:dyDescent="0.35">
      <c r="B40" s="5"/>
      <c r="C40" s="16" t="s">
        <v>33</v>
      </c>
      <c r="D40" s="22">
        <f>SUM(D39:D39)</f>
        <v>47</v>
      </c>
      <c r="E40" s="22">
        <f>SUM(E39:E39)</f>
        <v>185332</v>
      </c>
      <c r="F40" s="22">
        <f>SUM(F39:F39)</f>
        <v>3556</v>
      </c>
      <c r="G40" s="22">
        <f>SUM(G39:G39)</f>
        <v>181776</v>
      </c>
      <c r="H40" s="22">
        <f>SUM(H39:H39)</f>
        <v>34126</v>
      </c>
      <c r="I40" s="38">
        <f t="shared" si="0"/>
        <v>18.773655488073231</v>
      </c>
      <c r="J40" s="39">
        <f t="shared" si="1"/>
        <v>18.413441823322472</v>
      </c>
    </row>
    <row r="41" spans="2:10" s="8" customFormat="1" ht="18.899999999999999" customHeight="1" x14ac:dyDescent="0.3">
      <c r="B41" s="1">
        <v>28</v>
      </c>
      <c r="C41" s="18" t="s">
        <v>42</v>
      </c>
      <c r="D41" s="36">
        <v>0</v>
      </c>
      <c r="E41" s="36">
        <v>0</v>
      </c>
      <c r="F41" s="36">
        <v>0</v>
      </c>
      <c r="G41" s="36">
        <v>0</v>
      </c>
      <c r="H41" s="36">
        <v>2586</v>
      </c>
      <c r="I41" s="30">
        <v>0</v>
      </c>
      <c r="J41" s="31">
        <v>0</v>
      </c>
    </row>
    <row r="42" spans="2:10" s="8" customFormat="1" ht="18.899999999999999" customHeight="1" thickBot="1" x14ac:dyDescent="0.35">
      <c r="B42" s="20">
        <v>29</v>
      </c>
      <c r="C42" s="21" t="s">
        <v>47</v>
      </c>
      <c r="D42" s="23">
        <v>2</v>
      </c>
      <c r="E42" s="23">
        <v>13754</v>
      </c>
      <c r="F42" s="23">
        <v>18</v>
      </c>
      <c r="G42" s="23">
        <v>13736</v>
      </c>
      <c r="H42" s="23">
        <v>865</v>
      </c>
      <c r="I42" s="30">
        <f t="shared" si="0"/>
        <v>6.2973209085614439</v>
      </c>
      <c r="J42" s="31">
        <f t="shared" si="1"/>
        <v>6.2890795404973101</v>
      </c>
    </row>
    <row r="43" spans="2:10" s="8" customFormat="1" ht="18.899999999999999" customHeight="1" thickBot="1" x14ac:dyDescent="0.35">
      <c r="B43" s="5"/>
      <c r="C43" s="16" t="s">
        <v>34</v>
      </c>
      <c r="D43" s="22">
        <f>D41+D42</f>
        <v>2</v>
      </c>
      <c r="E43" s="22">
        <f>E41+E42</f>
        <v>13754</v>
      </c>
      <c r="F43" s="22">
        <f>F41+F42</f>
        <v>18</v>
      </c>
      <c r="G43" s="22">
        <f>G41+G42</f>
        <v>13736</v>
      </c>
      <c r="H43" s="22">
        <f>H41+H42</f>
        <v>3451</v>
      </c>
      <c r="I43" s="38">
        <f t="shared" si="0"/>
        <v>25.123762376237622</v>
      </c>
      <c r="J43" s="39">
        <f t="shared" si="1"/>
        <v>25.090882652319326</v>
      </c>
    </row>
    <row r="44" spans="2:10" s="8" customFormat="1" ht="47.4" customHeight="1" thickBot="1" x14ac:dyDescent="0.35">
      <c r="B44" s="26"/>
      <c r="C44" s="27" t="s">
        <v>2</v>
      </c>
      <c r="D44" s="28"/>
      <c r="E44" s="28"/>
      <c r="F44" s="29"/>
      <c r="G44" s="28"/>
      <c r="H44" s="28"/>
      <c r="I44" s="30">
        <v>0</v>
      </c>
      <c r="J44" s="31">
        <v>0</v>
      </c>
    </row>
    <row r="45" spans="2:10" s="8" customFormat="1" ht="18.899999999999999" customHeight="1" thickBot="1" x14ac:dyDescent="0.35">
      <c r="B45" s="3"/>
      <c r="C45" s="13" t="s">
        <v>3</v>
      </c>
      <c r="D45" s="22">
        <f>SUM(D38,D40,D43,D44)</f>
        <v>217</v>
      </c>
      <c r="E45" s="22">
        <f>SUM(E38,E40,E43,E44)</f>
        <v>1671037</v>
      </c>
      <c r="F45" s="22">
        <f>SUM(F38,F40,F43,F44)</f>
        <v>327526</v>
      </c>
      <c r="G45" s="22">
        <f>SUM(G38,G40,G43,G44)</f>
        <v>1343511</v>
      </c>
      <c r="H45" s="22">
        <f>SUM(H38,H40,H43,H44)</f>
        <v>368219</v>
      </c>
      <c r="I45" s="38">
        <f t="shared" si="0"/>
        <v>27.407218846738136</v>
      </c>
      <c r="J45" s="39">
        <f t="shared" si="1"/>
        <v>22.035358881939779</v>
      </c>
    </row>
    <row r="46" spans="2:10" x14ac:dyDescent="0.3">
      <c r="I46" s="67" t="s">
        <v>45</v>
      </c>
      <c r="J46" s="67"/>
    </row>
    <row r="47" spans="2:10" x14ac:dyDescent="0.3">
      <c r="I47" s="46"/>
      <c r="J47" s="46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95" right="0.25" top="1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23</vt:lpstr>
      <vt:lpstr>'MAR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2023-05-09T06:10:14Z</dcterms:modified>
</cp:coreProperties>
</file>