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-120" yWindow="-120" windowWidth="29040" windowHeight="15720" activeTab="1"/>
  </bookViews>
  <sheets>
    <sheet name="Bank wise 1st loan " sheetId="1" r:id="rId1"/>
    <sheet name="Bank wise 2nd loan " sheetId="2" r:id="rId2"/>
    <sheet name="Bank wise 3rd loan  (3)" sheetId="3" r:id="rId3"/>
  </sheets>
  <definedNames>
    <definedName name="_xlnm.Print_Area" localSheetId="0">'Bank wise 1st loan '!$B$2:$Q$31</definedName>
    <definedName name="_xlnm.Print_Area" localSheetId="1">'Bank wise 2nd loan '!$B$2:$Q$27</definedName>
    <definedName name="_xlnm.Print_Area" localSheetId="2">'Bank wise 3rd loan  (3)'!$B$1:$Q$22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P16" i="1"/>
  <c r="Q16" i="1"/>
  <c r="Q19" i="1"/>
  <c r="O20" i="1"/>
  <c r="Q21" i="1"/>
  <c r="O24" i="1"/>
  <c r="P24" i="1"/>
  <c r="O27" i="1"/>
  <c r="Q28" i="1"/>
  <c r="Q7" i="1"/>
  <c r="L8" i="1"/>
  <c r="L9" i="1"/>
  <c r="L10" i="1"/>
  <c r="Q10" i="1" s="1"/>
  <c r="L11" i="1"/>
  <c r="Q11" i="1" s="1"/>
  <c r="L12" i="1"/>
  <c r="Q12" i="1" s="1"/>
  <c r="L13" i="1"/>
  <c r="Q13" i="1" s="1"/>
  <c r="L14" i="1"/>
  <c r="Q14" i="1" s="1"/>
  <c r="L15" i="1"/>
  <c r="Q15" i="1" s="1"/>
  <c r="L16" i="1"/>
  <c r="L17" i="1"/>
  <c r="Q17" i="1" s="1"/>
  <c r="L18" i="1"/>
  <c r="Q18" i="1" s="1"/>
  <c r="L19" i="1"/>
  <c r="L20" i="1"/>
  <c r="Q20" i="1" s="1"/>
  <c r="L21" i="1"/>
  <c r="L22" i="1"/>
  <c r="Q22" i="1" s="1"/>
  <c r="L23" i="1"/>
  <c r="Q23" i="1" s="1"/>
  <c r="L24" i="1"/>
  <c r="Q24" i="1" s="1"/>
  <c r="L25" i="1"/>
  <c r="Q25" i="1" s="1"/>
  <c r="L26" i="1"/>
  <c r="Q26" i="1" s="1"/>
  <c r="L27" i="1"/>
  <c r="Q27" i="1" s="1"/>
  <c r="L28" i="1"/>
  <c r="L29" i="1"/>
  <c r="L30" i="1"/>
  <c r="Q30" i="1" s="1"/>
  <c r="L7" i="1"/>
  <c r="H8" i="1"/>
  <c r="D8" i="1" s="1"/>
  <c r="P8" i="1" s="1"/>
  <c r="H9" i="1"/>
  <c r="D9" i="1" s="1"/>
  <c r="P9" i="1" s="1"/>
  <c r="H10" i="1"/>
  <c r="D10" i="1" s="1"/>
  <c r="O10" i="1" s="1"/>
  <c r="H11" i="1"/>
  <c r="H12" i="1"/>
  <c r="D12" i="1" s="1"/>
  <c r="P12" i="1" s="1"/>
  <c r="H13" i="1"/>
  <c r="D13" i="1" s="1"/>
  <c r="O13" i="1" s="1"/>
  <c r="H14" i="1"/>
  <c r="D14" i="1" s="1"/>
  <c r="O14" i="1" s="1"/>
  <c r="H15" i="1"/>
  <c r="H16" i="1"/>
  <c r="D16" i="1" s="1"/>
  <c r="H17" i="1"/>
  <c r="D17" i="1" s="1"/>
  <c r="P17" i="1" s="1"/>
  <c r="H18" i="1"/>
  <c r="D18" i="1" s="1"/>
  <c r="O18" i="1" s="1"/>
  <c r="H19" i="1"/>
  <c r="H20" i="1"/>
  <c r="D20" i="1" s="1"/>
  <c r="P20" i="1" s="1"/>
  <c r="H21" i="1"/>
  <c r="H22" i="1"/>
  <c r="D22" i="1" s="1"/>
  <c r="O22" i="1" s="1"/>
  <c r="H23" i="1"/>
  <c r="H24" i="1"/>
  <c r="D24" i="1" s="1"/>
  <c r="H25" i="1"/>
  <c r="D25" i="1" s="1"/>
  <c r="P25" i="1" s="1"/>
  <c r="H26" i="1"/>
  <c r="H27" i="1"/>
  <c r="D27" i="1" s="1"/>
  <c r="P27" i="1" s="1"/>
  <c r="H28" i="1"/>
  <c r="O28" i="1" s="1"/>
  <c r="H29" i="1"/>
  <c r="H30" i="1"/>
  <c r="H7" i="1"/>
  <c r="D21" i="1"/>
  <c r="O21" i="1" s="1"/>
  <c r="D28" i="1"/>
  <c r="P28" i="1" s="1"/>
  <c r="D29" i="1"/>
  <c r="O29" i="1" s="1"/>
  <c r="D7" i="1"/>
  <c r="P7" i="1" s="1"/>
  <c r="L8" i="2"/>
  <c r="Q8" i="2" s="1"/>
  <c r="L9" i="2"/>
  <c r="Q9" i="2" s="1"/>
  <c r="L10" i="2"/>
  <c r="L11" i="2"/>
  <c r="Q11" i="2" s="1"/>
  <c r="L12" i="2"/>
  <c r="Q12" i="2" s="1"/>
  <c r="L13" i="2"/>
  <c r="Q13" i="2" s="1"/>
  <c r="L14" i="2"/>
  <c r="Q14" i="2" s="1"/>
  <c r="L15" i="2"/>
  <c r="Q15" i="2" s="1"/>
  <c r="L16" i="2"/>
  <c r="Q16" i="2" s="1"/>
  <c r="L17" i="2"/>
  <c r="Q17" i="2" s="1"/>
  <c r="L18" i="2"/>
  <c r="Q18" i="2" s="1"/>
  <c r="L19" i="2"/>
  <c r="Q19" i="2" s="1"/>
  <c r="L20" i="2"/>
  <c r="Q20" i="2" s="1"/>
  <c r="L21" i="2"/>
  <c r="Q21" i="2" s="1"/>
  <c r="L22" i="2"/>
  <c r="L23" i="2"/>
  <c r="Q23" i="2" s="1"/>
  <c r="L24" i="2"/>
  <c r="Q24" i="2" s="1"/>
  <c r="L25" i="2"/>
  <c r="L26" i="2"/>
  <c r="Q26" i="2" s="1"/>
  <c r="L7" i="2"/>
  <c r="Q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D22" i="2"/>
  <c r="P22" i="2" s="1"/>
  <c r="L7" i="3"/>
  <c r="L8" i="3"/>
  <c r="Q8" i="3" s="1"/>
  <c r="L9" i="3"/>
  <c r="Q9" i="3" s="1"/>
  <c r="L10" i="3"/>
  <c r="L11" i="3"/>
  <c r="Q11" i="3" s="1"/>
  <c r="L12" i="3"/>
  <c r="Q12" i="3" s="1"/>
  <c r="L13" i="3"/>
  <c r="Q13" i="3" s="1"/>
  <c r="L14" i="3"/>
  <c r="Q14" i="3" s="1"/>
  <c r="L15" i="3"/>
  <c r="L16" i="3"/>
  <c r="Q16" i="3" s="1"/>
  <c r="L17" i="3"/>
  <c r="Q17" i="3" s="1"/>
  <c r="L18" i="3"/>
  <c r="L19" i="3"/>
  <c r="Q19" i="3" s="1"/>
  <c r="L20" i="3"/>
  <c r="Q20" i="3" s="1"/>
  <c r="L21" i="3"/>
  <c r="Q21" i="3" s="1"/>
  <c r="L6" i="3"/>
  <c r="H7" i="3"/>
  <c r="H8" i="3"/>
  <c r="D8" i="3" s="1"/>
  <c r="P8" i="3" s="1"/>
  <c r="H9" i="3"/>
  <c r="H10" i="3"/>
  <c r="H11" i="3"/>
  <c r="H12" i="3"/>
  <c r="D12" i="3" s="1"/>
  <c r="P12" i="3" s="1"/>
  <c r="H13" i="3"/>
  <c r="D13" i="3" s="1"/>
  <c r="H14" i="3"/>
  <c r="H15" i="3"/>
  <c r="H16" i="3"/>
  <c r="D16" i="3" s="1"/>
  <c r="P16" i="3" s="1"/>
  <c r="H17" i="3"/>
  <c r="D17" i="3" s="1"/>
  <c r="P17" i="3" s="1"/>
  <c r="H18" i="3"/>
  <c r="D18" i="3" s="1"/>
  <c r="O18" i="3" s="1"/>
  <c r="H19" i="3"/>
  <c r="D19" i="3" s="1"/>
  <c r="P19" i="3" s="1"/>
  <c r="H20" i="3"/>
  <c r="D20" i="3" s="1"/>
  <c r="P20" i="3" s="1"/>
  <c r="H21" i="3"/>
  <c r="H6" i="3"/>
  <c r="D11" i="3"/>
  <c r="P11" i="3" s="1"/>
  <c r="N22" i="3"/>
  <c r="M22" i="3"/>
  <c r="K22" i="3"/>
  <c r="J22" i="3"/>
  <c r="I22" i="3"/>
  <c r="G22" i="3"/>
  <c r="F22" i="3"/>
  <c r="E22" i="3"/>
  <c r="N27" i="2"/>
  <c r="M27" i="2"/>
  <c r="J27" i="2"/>
  <c r="I27" i="2"/>
  <c r="G27" i="2"/>
  <c r="F27" i="2"/>
  <c r="E27" i="2"/>
  <c r="N31" i="1"/>
  <c r="M31" i="1"/>
  <c r="J31" i="1"/>
  <c r="I31" i="1"/>
  <c r="G31" i="1"/>
  <c r="F31" i="1"/>
  <c r="E31" i="1"/>
  <c r="O12" i="1" l="1"/>
  <c r="O7" i="1"/>
  <c r="D25" i="2"/>
  <c r="P25" i="2" s="1"/>
  <c r="D17" i="2"/>
  <c r="P17" i="2" s="1"/>
  <c r="D10" i="2"/>
  <c r="P10" i="2" s="1"/>
  <c r="D12" i="2"/>
  <c r="P12" i="2" s="1"/>
  <c r="D8" i="2"/>
  <c r="P8" i="2" s="1"/>
  <c r="Q10" i="2"/>
  <c r="D18" i="2"/>
  <c r="P18" i="2" s="1"/>
  <c r="D13" i="2"/>
  <c r="O13" i="2" s="1"/>
  <c r="D16" i="2"/>
  <c r="P16" i="2" s="1"/>
  <c r="D20" i="2"/>
  <c r="O20" i="2" s="1"/>
  <c r="O25" i="2"/>
  <c r="D23" i="2"/>
  <c r="P23" i="2" s="1"/>
  <c r="D9" i="2"/>
  <c r="P9" i="2" s="1"/>
  <c r="H27" i="2"/>
  <c r="O22" i="2"/>
  <c r="O17" i="2"/>
  <c r="D24" i="2"/>
  <c r="P24" i="2" s="1"/>
  <c r="D7" i="2"/>
  <c r="P7" i="2" s="1"/>
  <c r="D14" i="2"/>
  <c r="P14" i="2" s="1"/>
  <c r="O18" i="2"/>
  <c r="O20" i="3"/>
  <c r="D9" i="3"/>
  <c r="P9" i="3" s="1"/>
  <c r="O11" i="3"/>
  <c r="O17" i="3"/>
  <c r="D6" i="3"/>
  <c r="O6" i="3" s="1"/>
  <c r="D15" i="3"/>
  <c r="P15" i="3" s="1"/>
  <c r="D7" i="3"/>
  <c r="P7" i="3" s="1"/>
  <c r="P13" i="3"/>
  <c r="O13" i="3"/>
  <c r="P18" i="3"/>
  <c r="Q15" i="3"/>
  <c r="Q7" i="3"/>
  <c r="L22" i="3"/>
  <c r="Q22" i="3" s="1"/>
  <c r="Q6" i="3"/>
  <c r="O19" i="3"/>
  <c r="O16" i="3"/>
  <c r="O12" i="3"/>
  <c r="Q10" i="3"/>
  <c r="O8" i="3"/>
  <c r="O16" i="1"/>
  <c r="P13" i="1"/>
  <c r="P21" i="1"/>
  <c r="L31" i="1"/>
  <c r="Q31" i="1" s="1"/>
  <c r="P29" i="1"/>
  <c r="O8" i="1"/>
  <c r="O25" i="1"/>
  <c r="P22" i="1"/>
  <c r="P18" i="1"/>
  <c r="O17" i="1"/>
  <c r="P14" i="1"/>
  <c r="P10" i="1"/>
  <c r="O9" i="1"/>
  <c r="D30" i="1"/>
  <c r="D26" i="1"/>
  <c r="D23" i="1"/>
  <c r="D19" i="1"/>
  <c r="D15" i="1"/>
  <c r="D11" i="1"/>
  <c r="H31" i="1"/>
  <c r="D26" i="2"/>
  <c r="D21" i="2"/>
  <c r="P21" i="2" s="1"/>
  <c r="D19" i="2"/>
  <c r="P19" i="2" s="1"/>
  <c r="D15" i="2"/>
  <c r="P15" i="2" s="1"/>
  <c r="D11" i="2"/>
  <c r="P11" i="2" s="1"/>
  <c r="L27" i="2"/>
  <c r="Q27" i="2" s="1"/>
  <c r="D21" i="3"/>
  <c r="P21" i="3" s="1"/>
  <c r="D14" i="3"/>
  <c r="P14" i="3" s="1"/>
  <c r="D10" i="3"/>
  <c r="P10" i="3" s="1"/>
  <c r="H22" i="3"/>
  <c r="K27" i="2"/>
  <c r="K31" i="1"/>
  <c r="P20" i="2" l="1"/>
  <c r="O10" i="2"/>
  <c r="P13" i="2"/>
  <c r="O8" i="2"/>
  <c r="O12" i="2"/>
  <c r="O14" i="2"/>
  <c r="O21" i="2"/>
  <c r="O16" i="2"/>
  <c r="O24" i="2"/>
  <c r="O9" i="2"/>
  <c r="O23" i="2"/>
  <c r="P26" i="2"/>
  <c r="O26" i="2"/>
  <c r="O7" i="2"/>
  <c r="O11" i="2"/>
  <c r="O15" i="2"/>
  <c r="O19" i="2"/>
  <c r="O15" i="3"/>
  <c r="O7" i="3"/>
  <c r="P6" i="3"/>
  <c r="O9" i="3"/>
  <c r="O14" i="3"/>
  <c r="O21" i="3"/>
  <c r="O10" i="3"/>
  <c r="P19" i="1"/>
  <c r="O19" i="1"/>
  <c r="P23" i="1"/>
  <c r="O23" i="1"/>
  <c r="P11" i="1"/>
  <c r="O11" i="1"/>
  <c r="O26" i="1"/>
  <c r="P26" i="1"/>
  <c r="P15" i="1"/>
  <c r="O15" i="1"/>
  <c r="P30" i="1"/>
  <c r="O30" i="1"/>
  <c r="D22" i="3"/>
  <c r="P22" i="3" s="1"/>
  <c r="D27" i="2"/>
  <c r="D31" i="1"/>
  <c r="P27" i="2" l="1"/>
  <c r="O27" i="2"/>
  <c r="O22" i="3"/>
  <c r="O31" i="1"/>
  <c r="P31" i="1"/>
</calcChain>
</file>

<file path=xl/sharedStrings.xml><?xml version="1.0" encoding="utf-8"?>
<sst xmlns="http://schemas.openxmlformats.org/spreadsheetml/2006/main" count="123" uniqueCount="52">
  <si>
    <t>Annexure-7</t>
  </si>
  <si>
    <t>Sr No.</t>
  </si>
  <si>
    <t>Name of Bank</t>
  </si>
  <si>
    <t>Ineligible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</si>
  <si>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</si>
  <si>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</si>
  <si>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</si>
  <si>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</si>
  <si>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</si>
  <si>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</si>
  <si>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</si>
  <si>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</si>
  <si>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</si>
  <si>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</si>
  <si>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</si>
  <si>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</si>
  <si>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</si>
  <si>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</si>
  <si>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</si>
  <si>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</si>
  <si>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</si>
  <si>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</si>
  <si>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</si>
  <si>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</si>
  <si>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</si>
  <si>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</si>
  <si>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</si>
  <si>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</si>
  <si>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</si>
  <si>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</si>
  <si>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Jammu &amp; Kashmir Bank Ltd</t>
  </si>
  <si>
    <t>Ujjivan Small Finance Bank</t>
  </si>
  <si>
    <t>Kotak Mahindra Bank Limited</t>
  </si>
  <si>
    <t>Bandhan Bank Ltd.</t>
  </si>
  <si>
    <t>Capital Small Finance Bank</t>
  </si>
  <si>
    <t>Others Small MFIs</t>
  </si>
  <si>
    <t>Total</t>
  </si>
  <si>
    <t>Returned After Sanctioned</t>
  </si>
  <si>
    <t>Returned Before Sanctioned</t>
  </si>
  <si>
    <t>Applications Resubmitted by ULBs to Banks</t>
  </si>
  <si>
    <t>7=4+5+6</t>
  </si>
  <si>
    <t>Total Application received
3=7+8+9+10+11</t>
  </si>
  <si>
    <t>3=7+8+9+10+11</t>
  </si>
  <si>
    <t xml:space="preserve">Total Application received
</t>
  </si>
  <si>
    <t>11=12+13</t>
  </si>
  <si>
    <t>Total Sanctioned</t>
  </si>
  <si>
    <t xml:space="preserve">New 
Application (Pending for Sanction)
</t>
  </si>
  <si>
    <t>Applications Resubmitted by ULBs to Banks (Pending for Sanction)</t>
  </si>
  <si>
    <t xml:space="preserve">Total Ineligible/
Returned 
</t>
  </si>
  <si>
    <t>Bank wise 3rd Tranche loan Progress under PMSAVnidhi as on 30.07.2023                                                            Annexure 20.2</t>
  </si>
  <si>
    <t>Bank wise 1st Tranche loan Progress under PMSAVnidhi as on 30.07.2023                                               Annexure 20</t>
  </si>
  <si>
    <t>Bank wise 2nd Tranche loan Progress under PMSAVnidhi as on 30.07.2023                                      Annexure 20.1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</si>
</sst>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Times New Roman"/>
      <family val="1"/>
    </font>
    <font>
      <b/>
      <sz val="40"/>
      <color theme="1"/>
      <name val="Times New Roman"/>
      <family val="1"/>
    </font>
    <font>
      <b/>
      <sz val="16"/>
      <color theme="1"/>
      <name val="Times New Roman"/>
      <family val="1"/>
    </font>
    <font>
      <b/>
      <sz val="48"/>
      <color theme="1"/>
      <name val="Times New Roman"/>
      <family val="1"/>
    </font>
    <font>
      <b/>
      <sz val="48"/>
      <color theme="3" tint="-0.499984740745262"/>
      <name val="Times New Roman"/>
      <family val="1"/>
    </font>
    <font>
      <b/>
      <sz val="50"/>
      <color theme="1"/>
      <name val="Times New Roman"/>
      <family val="1"/>
    </font>
    <font>
      <b/>
      <sz val="11"/>
      <color theme="1"/>
      <name val="Times New Roman"/>
      <family val="1"/>
    </font>
    <font>
      <b/>
      <sz val="54"/>
      <color theme="1"/>
      <name val="Times New Roman"/>
      <family val="1"/>
    </font>
    <font>
      <b/>
      <sz val="54"/>
      <color theme="3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9" fontId="5" fillId="0" borderId="16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9" fontId="5" fillId="0" borderId="19" xfId="1" applyFont="1" applyFill="1" applyBorder="1" applyAlignment="1">
      <alignment horizontal="center" vertical="center"/>
    </xf>
    <xf numFmtId="9" fontId="5" fillId="0" borderId="20" xfId="1" applyFont="1" applyFill="1" applyBorder="1" applyAlignment="1">
      <alignment horizontal="center" vertical="center"/>
    </xf>
    <xf numFmtId="9" fontId="5" fillId="0" borderId="2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5" fillId="0" borderId="2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7" fillId="0" borderId="0" xfId="0" applyFont="1" applyFill="1"/>
    <xf numFmtId="9" fontId="5" fillId="0" borderId="23" xfId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9" fontId="9" fillId="0" borderId="16" xfId="1" applyFont="1" applyFill="1" applyBorder="1" applyAlignment="1">
      <alignment horizontal="center" vertical="center"/>
    </xf>
    <xf numFmtId="9" fontId="9" fillId="0" borderId="22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9" fontId="9" fillId="0" borderId="14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A2" zoomScale="22" zoomScaleNormal="22" zoomScaleSheetLayoutView="25" workbookViewId="0">
      <selection activeCell="B2" sqref="B2:Q31"/>
    </sheetView>
  </sheetViews>
  <sheetFormatPr defaultColWidth="27.33203125" defaultRowHeight="13.8" x14ac:dyDescent="0.25"/>
  <cols>
    <col min="1" max="1" width="2.5546875" style="30" customWidth="1"/>
    <col min="2" max="2" width="22.109375" style="30" customWidth="1"/>
    <col min="3" max="3" width="128.6640625" style="30" bestFit="1" customWidth="1"/>
    <col min="4" max="4" width="66.44140625" style="30" customWidth="1"/>
    <col min="5" max="5" width="40.6640625" style="30" bestFit="1" customWidth="1"/>
    <col min="6" max="6" width="47.33203125" style="30" customWidth="1"/>
    <col min="7" max="7" width="46.6640625" style="30" customWidth="1"/>
    <col min="8" max="8" width="66" style="30" customWidth="1"/>
    <col min="9" max="9" width="53" style="30" customWidth="1"/>
    <col min="10" max="11" width="68.88671875" style="30" customWidth="1"/>
    <col min="12" max="12" width="48" style="30" customWidth="1"/>
    <col min="13" max="13" width="61.88671875" style="30" customWidth="1"/>
    <col min="14" max="14" width="45.109375" style="30" customWidth="1"/>
    <col min="15" max="15" width="82.88671875" style="30" customWidth="1"/>
    <col min="16" max="16" width="64.88671875" style="30" customWidth="1"/>
    <col min="17" max="17" width="89.109375" style="30" customWidth="1"/>
    <col min="18" max="16384" width="27.33203125" style="30"/>
  </cols>
  <sheetData>
    <row r="1" spans="1:17" ht="20.25" hidden="1" customHeight="1" x14ac:dyDescent="0.25">
      <c r="P1" s="20" t="s">
        <v>0</v>
      </c>
      <c r="Q1" s="21"/>
    </row>
    <row r="2" spans="1:17" ht="20.399999999999999" x14ac:dyDescent="0.35">
      <c r="A2" s="31"/>
      <c r="B2" s="22" t="s">
        <v>50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02.75" customHeight="1" thickBot="1" x14ac:dyDescent="0.4">
      <c r="A3" s="31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5.75" customHeight="1" thickBot="1" x14ac:dyDescent="0.4">
      <c r="A4" s="31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"/>
    </row>
    <row r="5" spans="1:17" s="3" customFormat="1" ht="60.6" thickBot="1" x14ac:dyDescent="1">
      <c r="B5" s="4">
        <v>1</v>
      </c>
      <c r="C5" s="5">
        <v>2</v>
      </c>
      <c r="D5" s="4">
        <v>3</v>
      </c>
      <c r="E5" s="5">
        <v>4</v>
      </c>
      <c r="F5" s="4">
        <v>5</v>
      </c>
      <c r="G5" s="6">
        <v>6</v>
      </c>
      <c r="H5" s="4" t="s">
        <v>40</v>
      </c>
      <c r="I5" s="5">
        <v>8</v>
      </c>
      <c r="J5" s="4">
        <v>9</v>
      </c>
      <c r="K5" s="6">
        <v>10</v>
      </c>
      <c r="L5" s="5">
        <v>11</v>
      </c>
      <c r="M5" s="4">
        <v>12</v>
      </c>
      <c r="N5" s="5">
        <v>13</v>
      </c>
      <c r="O5" s="4">
        <v>14</v>
      </c>
      <c r="P5" s="5">
        <v>15</v>
      </c>
      <c r="Q5" s="7">
        <v>16</v>
      </c>
    </row>
    <row r="6" spans="1:17" s="32" customFormat="1" ht="240.6" thickBot="1" x14ac:dyDescent="1">
      <c r="B6" s="8" t="s">
        <v>1</v>
      </c>
      <c r="C6" s="8" t="s">
        <v>2</v>
      </c>
      <c r="D6" s="8" t="s">
        <v>41</v>
      </c>
      <c r="E6" s="8" t="s">
        <v>3</v>
      </c>
      <c r="F6" s="8" t="s">
        <v>37</v>
      </c>
      <c r="G6" s="8" t="s">
        <v>38</v>
      </c>
      <c r="H6" s="8" t="s">
        <v>48</v>
      </c>
      <c r="I6" s="8" t="s">
        <v>4</v>
      </c>
      <c r="J6" s="8" t="s">
        <v>5</v>
      </c>
      <c r="K6" s="8" t="s">
        <v>39</v>
      </c>
      <c r="L6" s="8" t="s">
        <v>6</v>
      </c>
      <c r="M6" s="8" t="s">
        <v>7</v>
      </c>
      <c r="N6" s="8" t="s">
        <v>8</v>
      </c>
      <c r="O6" s="8" t="s">
        <v>9</v>
      </c>
      <c r="P6" s="8" t="s">
        <v>10</v>
      </c>
      <c r="Q6" s="8" t="s">
        <v>11</v>
      </c>
    </row>
    <row r="7" spans="1:17" s="3" customFormat="1" ht="105" customHeight="1" x14ac:dyDescent="0.95">
      <c r="B7" s="9">
        <v>1</v>
      </c>
      <c r="C7" s="10" t="s">
        <v>12</v>
      </c>
      <c r="D7" s="10">
        <f>+H7+I7+J7+K7+L7</f>
        <v>27346</v>
      </c>
      <c r="E7" s="10">
        <v>8033</v>
      </c>
      <c r="F7" s="10">
        <v>169</v>
      </c>
      <c r="G7" s="10">
        <v>56</v>
      </c>
      <c r="H7" s="10">
        <f>+E7+F7+G7</f>
        <v>8258</v>
      </c>
      <c r="I7" s="10">
        <v>29</v>
      </c>
      <c r="J7" s="10">
        <v>199</v>
      </c>
      <c r="K7" s="10">
        <v>7197</v>
      </c>
      <c r="L7" s="10">
        <f>+M7+N7</f>
        <v>11663</v>
      </c>
      <c r="M7" s="10">
        <v>618</v>
      </c>
      <c r="N7" s="10">
        <v>11045</v>
      </c>
      <c r="O7" s="11">
        <f>+H7/D7</f>
        <v>0.30198200833759964</v>
      </c>
      <c r="P7" s="11">
        <f>+N7/D7</f>
        <v>0.40389819352007605</v>
      </c>
      <c r="Q7" s="19">
        <f>+N7/L7</f>
        <v>0.94701191803138129</v>
      </c>
    </row>
    <row r="8" spans="1:17" s="3" customFormat="1" ht="105" customHeight="1" x14ac:dyDescent="0.95">
      <c r="B8" s="9">
        <v>2</v>
      </c>
      <c r="C8" s="10" t="s">
        <v>13</v>
      </c>
      <c r="D8" s="10">
        <f t="shared" ref="D8:D30" si="0">+H8+I8+J8+K8+L8</f>
        <v>24516</v>
      </c>
      <c r="E8" s="10">
        <v>8477</v>
      </c>
      <c r="F8" s="10">
        <v>1286</v>
      </c>
      <c r="G8" s="10">
        <v>81</v>
      </c>
      <c r="H8" s="10">
        <f t="shared" ref="H8:H30" si="1">+E8+F8+G8</f>
        <v>9844</v>
      </c>
      <c r="I8" s="10">
        <v>14</v>
      </c>
      <c r="J8" s="10">
        <v>402</v>
      </c>
      <c r="K8" s="10">
        <v>291</v>
      </c>
      <c r="L8" s="10">
        <f t="shared" ref="L8:L30" si="2">+M8+N8</f>
        <v>13965</v>
      </c>
      <c r="M8" s="10">
        <v>3429</v>
      </c>
      <c r="N8" s="10">
        <v>10536</v>
      </c>
      <c r="O8" s="11">
        <f t="shared" ref="O8:O31" si="3">+H8/D8</f>
        <v>0.40153369228259095</v>
      </c>
      <c r="P8" s="11">
        <f t="shared" ref="P8:P31" si="4">+N8/D8</f>
        <v>0.42976015663240336</v>
      </c>
      <c r="Q8" s="19">
        <f t="shared" ref="Q8:Q31" si="5">+N8/L8</f>
        <v>0.7544575725026853</v>
      </c>
    </row>
    <row r="9" spans="1:17" s="3" customFormat="1" ht="105" customHeight="1" x14ac:dyDescent="0.95">
      <c r="B9" s="9">
        <v>3</v>
      </c>
      <c r="C9" s="10" t="s">
        <v>14</v>
      </c>
      <c r="D9" s="10">
        <f t="shared" si="0"/>
        <v>10207</v>
      </c>
      <c r="E9" s="10">
        <v>2737</v>
      </c>
      <c r="F9" s="10">
        <v>48</v>
      </c>
      <c r="G9" s="10">
        <v>21</v>
      </c>
      <c r="H9" s="10">
        <f t="shared" si="1"/>
        <v>2806</v>
      </c>
      <c r="I9" s="10">
        <v>3</v>
      </c>
      <c r="J9" s="10">
        <v>225</v>
      </c>
      <c r="K9" s="10">
        <v>1528</v>
      </c>
      <c r="L9" s="10">
        <f t="shared" si="2"/>
        <v>5645</v>
      </c>
      <c r="M9" s="10">
        <v>1286</v>
      </c>
      <c r="N9" s="10">
        <v>4359</v>
      </c>
      <c r="O9" s="11">
        <f t="shared" si="3"/>
        <v>0.2749093759184873</v>
      </c>
      <c r="P9" s="11">
        <f t="shared" si="4"/>
        <v>0.42705986087978837</v>
      </c>
      <c r="Q9" s="19">
        <f t="shared" si="5"/>
        <v>0.77218777679362272</v>
      </c>
    </row>
    <row r="10" spans="1:17" s="3" customFormat="1" ht="105" customHeight="1" x14ac:dyDescent="0.95">
      <c r="B10" s="9">
        <v>4</v>
      </c>
      <c r="C10" s="10" t="s">
        <v>15</v>
      </c>
      <c r="D10" s="10">
        <f t="shared" si="0"/>
        <v>8632</v>
      </c>
      <c r="E10" s="10">
        <v>2172</v>
      </c>
      <c r="F10" s="10">
        <v>131</v>
      </c>
      <c r="G10" s="10">
        <v>9</v>
      </c>
      <c r="H10" s="10">
        <f t="shared" si="1"/>
        <v>2312</v>
      </c>
      <c r="I10" s="10">
        <v>12</v>
      </c>
      <c r="J10" s="10">
        <v>29</v>
      </c>
      <c r="K10" s="10">
        <v>85</v>
      </c>
      <c r="L10" s="10">
        <f t="shared" si="2"/>
        <v>6194</v>
      </c>
      <c r="M10" s="10">
        <v>2041</v>
      </c>
      <c r="N10" s="10">
        <v>4153</v>
      </c>
      <c r="O10" s="11">
        <f t="shared" si="3"/>
        <v>0.26784059314179798</v>
      </c>
      <c r="P10" s="11">
        <f t="shared" si="4"/>
        <v>0.48111677479147358</v>
      </c>
      <c r="Q10" s="19">
        <f t="shared" si="5"/>
        <v>0.67048756861478853</v>
      </c>
    </row>
    <row r="11" spans="1:17" s="3" customFormat="1" ht="105" customHeight="1" x14ac:dyDescent="0.95">
      <c r="B11" s="9">
        <v>5</v>
      </c>
      <c r="C11" s="10" t="s">
        <v>16</v>
      </c>
      <c r="D11" s="10">
        <f t="shared" si="0"/>
        <v>6714</v>
      </c>
      <c r="E11" s="10">
        <v>1452</v>
      </c>
      <c r="F11" s="10">
        <v>54</v>
      </c>
      <c r="G11" s="10">
        <v>8</v>
      </c>
      <c r="H11" s="10">
        <f t="shared" si="1"/>
        <v>1514</v>
      </c>
      <c r="I11" s="10">
        <v>2</v>
      </c>
      <c r="J11" s="10">
        <v>48</v>
      </c>
      <c r="K11" s="10">
        <v>130</v>
      </c>
      <c r="L11" s="10">
        <f t="shared" si="2"/>
        <v>5020</v>
      </c>
      <c r="M11" s="10">
        <v>1567</v>
      </c>
      <c r="N11" s="10">
        <v>3453</v>
      </c>
      <c r="O11" s="11">
        <f t="shared" si="3"/>
        <v>0.22549895740244266</v>
      </c>
      <c r="P11" s="11">
        <f t="shared" si="4"/>
        <v>0.51429848078641649</v>
      </c>
      <c r="Q11" s="19">
        <f t="shared" si="5"/>
        <v>0.68784860557768923</v>
      </c>
    </row>
    <row r="12" spans="1:17" s="3" customFormat="1" ht="105" customHeight="1" x14ac:dyDescent="0.95">
      <c r="B12" s="9">
        <v>6</v>
      </c>
      <c r="C12" s="10" t="s">
        <v>17</v>
      </c>
      <c r="D12" s="10">
        <f t="shared" si="0"/>
        <v>7193</v>
      </c>
      <c r="E12" s="10">
        <v>1848</v>
      </c>
      <c r="F12" s="10">
        <v>65</v>
      </c>
      <c r="G12" s="10">
        <v>17</v>
      </c>
      <c r="H12" s="10">
        <f t="shared" si="1"/>
        <v>1930</v>
      </c>
      <c r="I12" s="10">
        <v>8</v>
      </c>
      <c r="J12" s="10">
        <v>26</v>
      </c>
      <c r="K12" s="10">
        <v>129</v>
      </c>
      <c r="L12" s="10">
        <f t="shared" si="2"/>
        <v>5100</v>
      </c>
      <c r="M12" s="10">
        <v>421</v>
      </c>
      <c r="N12" s="10">
        <v>4679</v>
      </c>
      <c r="O12" s="11">
        <f t="shared" si="3"/>
        <v>0.2683164187404421</v>
      </c>
      <c r="P12" s="11">
        <f t="shared" si="4"/>
        <v>0.65049353538162102</v>
      </c>
      <c r="Q12" s="19">
        <f t="shared" si="5"/>
        <v>0.91745098039215689</v>
      </c>
    </row>
    <row r="13" spans="1:17" s="3" customFormat="1" ht="105" customHeight="1" x14ac:dyDescent="0.95">
      <c r="B13" s="9">
        <v>7</v>
      </c>
      <c r="C13" s="10" t="s">
        <v>18</v>
      </c>
      <c r="D13" s="10">
        <f t="shared" si="0"/>
        <v>5511</v>
      </c>
      <c r="E13" s="10">
        <v>1380</v>
      </c>
      <c r="F13" s="10">
        <v>42</v>
      </c>
      <c r="G13" s="10">
        <v>15</v>
      </c>
      <c r="H13" s="10">
        <f t="shared" si="1"/>
        <v>1437</v>
      </c>
      <c r="I13" s="10">
        <v>11</v>
      </c>
      <c r="J13" s="10">
        <v>6</v>
      </c>
      <c r="K13" s="10">
        <v>64</v>
      </c>
      <c r="L13" s="10">
        <f t="shared" si="2"/>
        <v>3993</v>
      </c>
      <c r="M13" s="10">
        <v>17</v>
      </c>
      <c r="N13" s="10">
        <v>3976</v>
      </c>
      <c r="O13" s="11">
        <f t="shared" si="3"/>
        <v>0.26075122482308111</v>
      </c>
      <c r="P13" s="11">
        <f t="shared" si="4"/>
        <v>0.7214661585919071</v>
      </c>
      <c r="Q13" s="19">
        <f t="shared" si="5"/>
        <v>0.99574254946155771</v>
      </c>
    </row>
    <row r="14" spans="1:17" s="3" customFormat="1" ht="105" customHeight="1" x14ac:dyDescent="0.95">
      <c r="B14" s="9">
        <v>8</v>
      </c>
      <c r="C14" s="10" t="s">
        <v>19</v>
      </c>
      <c r="D14" s="10">
        <f t="shared" si="0"/>
        <v>7672</v>
      </c>
      <c r="E14" s="10">
        <v>2175</v>
      </c>
      <c r="F14" s="10">
        <v>46</v>
      </c>
      <c r="G14" s="10">
        <v>31</v>
      </c>
      <c r="H14" s="10">
        <f t="shared" si="1"/>
        <v>2252</v>
      </c>
      <c r="I14" s="10">
        <v>28</v>
      </c>
      <c r="J14" s="10">
        <v>92</v>
      </c>
      <c r="K14" s="10">
        <v>74</v>
      </c>
      <c r="L14" s="10">
        <f t="shared" si="2"/>
        <v>5226</v>
      </c>
      <c r="M14" s="10">
        <v>46</v>
      </c>
      <c r="N14" s="10">
        <v>5180</v>
      </c>
      <c r="O14" s="11">
        <f t="shared" si="3"/>
        <v>0.29353493222106358</v>
      </c>
      <c r="P14" s="11">
        <f t="shared" si="4"/>
        <v>0.67518248175182483</v>
      </c>
      <c r="Q14" s="19">
        <f t="shared" si="5"/>
        <v>0.99119785686949868</v>
      </c>
    </row>
    <row r="15" spans="1:17" s="3" customFormat="1" ht="105" customHeight="1" x14ac:dyDescent="0.95">
      <c r="B15" s="9">
        <v>9</v>
      </c>
      <c r="C15" s="10" t="s">
        <v>20</v>
      </c>
      <c r="D15" s="10">
        <f t="shared" si="0"/>
        <v>5340</v>
      </c>
      <c r="E15" s="10">
        <v>1738</v>
      </c>
      <c r="F15" s="10">
        <v>34</v>
      </c>
      <c r="G15" s="10">
        <v>12</v>
      </c>
      <c r="H15" s="10">
        <f t="shared" si="1"/>
        <v>1784</v>
      </c>
      <c r="I15" s="10">
        <v>6</v>
      </c>
      <c r="J15" s="10">
        <v>533</v>
      </c>
      <c r="K15" s="10">
        <v>4</v>
      </c>
      <c r="L15" s="10">
        <f t="shared" si="2"/>
        <v>3013</v>
      </c>
      <c r="M15" s="10">
        <v>47</v>
      </c>
      <c r="N15" s="10">
        <v>2966</v>
      </c>
      <c r="O15" s="11">
        <f t="shared" si="3"/>
        <v>0.33408239700374531</v>
      </c>
      <c r="P15" s="11">
        <f t="shared" si="4"/>
        <v>0.55543071161048685</v>
      </c>
      <c r="Q15" s="19">
        <f t="shared" si="5"/>
        <v>0.98440092930633916</v>
      </c>
    </row>
    <row r="16" spans="1:17" s="3" customFormat="1" ht="105" customHeight="1" x14ac:dyDescent="0.95">
      <c r="B16" s="9">
        <v>10</v>
      </c>
      <c r="C16" s="10" t="s">
        <v>21</v>
      </c>
      <c r="D16" s="10">
        <f t="shared" si="0"/>
        <v>6408</v>
      </c>
      <c r="E16" s="10">
        <v>1950</v>
      </c>
      <c r="F16" s="10">
        <v>47</v>
      </c>
      <c r="G16" s="10">
        <v>9</v>
      </c>
      <c r="H16" s="10">
        <f t="shared" si="1"/>
        <v>2006</v>
      </c>
      <c r="I16" s="10">
        <v>2</v>
      </c>
      <c r="J16" s="10">
        <v>31</v>
      </c>
      <c r="K16" s="10">
        <v>44</v>
      </c>
      <c r="L16" s="10">
        <f t="shared" si="2"/>
        <v>4325</v>
      </c>
      <c r="M16" s="10">
        <v>378</v>
      </c>
      <c r="N16" s="10">
        <v>3947</v>
      </c>
      <c r="O16" s="11">
        <f t="shared" si="3"/>
        <v>0.31304619225967539</v>
      </c>
      <c r="P16" s="11">
        <f t="shared" si="4"/>
        <v>0.61594881398252188</v>
      </c>
      <c r="Q16" s="19">
        <f t="shared" si="5"/>
        <v>0.91260115606936421</v>
      </c>
    </row>
    <row r="17" spans="2:17" s="3" customFormat="1" ht="105" customHeight="1" x14ac:dyDescent="0.95">
      <c r="B17" s="9">
        <v>11</v>
      </c>
      <c r="C17" s="10" t="s">
        <v>22</v>
      </c>
      <c r="D17" s="10">
        <f t="shared" si="0"/>
        <v>2091</v>
      </c>
      <c r="E17" s="10">
        <v>619</v>
      </c>
      <c r="F17" s="10">
        <v>20</v>
      </c>
      <c r="G17" s="10">
        <v>12</v>
      </c>
      <c r="H17" s="10">
        <f t="shared" si="1"/>
        <v>651</v>
      </c>
      <c r="I17" s="10">
        <v>0</v>
      </c>
      <c r="J17" s="10">
        <v>8</v>
      </c>
      <c r="K17" s="10">
        <v>483</v>
      </c>
      <c r="L17" s="10">
        <f t="shared" si="2"/>
        <v>949</v>
      </c>
      <c r="M17" s="10">
        <v>102</v>
      </c>
      <c r="N17" s="10">
        <v>847</v>
      </c>
      <c r="O17" s="11">
        <f t="shared" si="3"/>
        <v>0.31133428981348638</v>
      </c>
      <c r="P17" s="11">
        <f t="shared" si="4"/>
        <v>0.40506934481109519</v>
      </c>
      <c r="Q17" s="19">
        <f t="shared" si="5"/>
        <v>0.89251844046364592</v>
      </c>
    </row>
    <row r="18" spans="2:17" s="3" customFormat="1" ht="105" customHeight="1" x14ac:dyDescent="0.95">
      <c r="B18" s="9">
        <v>12</v>
      </c>
      <c r="C18" s="10" t="s">
        <v>23</v>
      </c>
      <c r="D18" s="10">
        <f t="shared" si="0"/>
        <v>1237</v>
      </c>
      <c r="E18" s="10">
        <v>315</v>
      </c>
      <c r="F18" s="10">
        <v>15</v>
      </c>
      <c r="G18" s="10">
        <v>7</v>
      </c>
      <c r="H18" s="10">
        <f t="shared" si="1"/>
        <v>337</v>
      </c>
      <c r="I18" s="10">
        <v>1</v>
      </c>
      <c r="J18" s="10">
        <v>45</v>
      </c>
      <c r="K18" s="10">
        <v>15</v>
      </c>
      <c r="L18" s="10">
        <f t="shared" si="2"/>
        <v>839</v>
      </c>
      <c r="M18" s="10">
        <v>184</v>
      </c>
      <c r="N18" s="10">
        <v>655</v>
      </c>
      <c r="O18" s="11">
        <f t="shared" si="3"/>
        <v>0.27243330638641877</v>
      </c>
      <c r="P18" s="11">
        <f t="shared" si="4"/>
        <v>0.52950687146321751</v>
      </c>
      <c r="Q18" s="19">
        <f t="shared" si="5"/>
        <v>0.78069129916567337</v>
      </c>
    </row>
    <row r="19" spans="2:17" s="3" customFormat="1" ht="105" customHeight="1" x14ac:dyDescent="0.95">
      <c r="B19" s="9">
        <v>13</v>
      </c>
      <c r="C19" s="10" t="s">
        <v>24</v>
      </c>
      <c r="D19" s="10">
        <f t="shared" si="0"/>
        <v>3295</v>
      </c>
      <c r="E19" s="10">
        <v>1151</v>
      </c>
      <c r="F19" s="10">
        <v>625</v>
      </c>
      <c r="G19" s="10">
        <v>15</v>
      </c>
      <c r="H19" s="10">
        <f t="shared" si="1"/>
        <v>1791</v>
      </c>
      <c r="I19" s="10">
        <v>0</v>
      </c>
      <c r="J19" s="10">
        <v>13</v>
      </c>
      <c r="K19" s="10">
        <v>660</v>
      </c>
      <c r="L19" s="10">
        <f t="shared" si="2"/>
        <v>831</v>
      </c>
      <c r="M19" s="10">
        <v>368</v>
      </c>
      <c r="N19" s="10">
        <v>463</v>
      </c>
      <c r="O19" s="11">
        <f t="shared" si="3"/>
        <v>0.54355083459787557</v>
      </c>
      <c r="P19" s="11">
        <f t="shared" si="4"/>
        <v>0.14051593323216996</v>
      </c>
      <c r="Q19" s="19">
        <f t="shared" si="5"/>
        <v>0.55716004813477737</v>
      </c>
    </row>
    <row r="20" spans="2:17" s="3" customFormat="1" ht="105" customHeight="1" x14ac:dyDescent="0.95">
      <c r="B20" s="9">
        <v>14</v>
      </c>
      <c r="C20" s="10" t="s">
        <v>25</v>
      </c>
      <c r="D20" s="10">
        <f t="shared" si="0"/>
        <v>767</v>
      </c>
      <c r="E20" s="10">
        <v>138</v>
      </c>
      <c r="F20" s="10">
        <v>4</v>
      </c>
      <c r="G20" s="10">
        <v>20</v>
      </c>
      <c r="H20" s="10">
        <f t="shared" si="1"/>
        <v>162</v>
      </c>
      <c r="I20" s="10">
        <v>14</v>
      </c>
      <c r="J20" s="10">
        <v>189</v>
      </c>
      <c r="K20" s="10">
        <v>387</v>
      </c>
      <c r="L20" s="10">
        <f t="shared" si="2"/>
        <v>15</v>
      </c>
      <c r="M20" s="10">
        <v>4</v>
      </c>
      <c r="N20" s="10">
        <v>11</v>
      </c>
      <c r="O20" s="11">
        <f t="shared" si="3"/>
        <v>0.21121251629726207</v>
      </c>
      <c r="P20" s="11">
        <f t="shared" si="4"/>
        <v>1.4341590612777053E-2</v>
      </c>
      <c r="Q20" s="19">
        <f t="shared" si="5"/>
        <v>0.73333333333333328</v>
      </c>
    </row>
    <row r="21" spans="2:17" s="3" customFormat="1" ht="105" customHeight="1" x14ac:dyDescent="0.95">
      <c r="B21" s="9">
        <v>15</v>
      </c>
      <c r="C21" s="10" t="s">
        <v>26</v>
      </c>
      <c r="D21" s="10">
        <f t="shared" si="0"/>
        <v>960</v>
      </c>
      <c r="E21" s="10">
        <v>321</v>
      </c>
      <c r="F21" s="10">
        <v>5</v>
      </c>
      <c r="G21" s="10">
        <v>2</v>
      </c>
      <c r="H21" s="10">
        <f t="shared" si="1"/>
        <v>328</v>
      </c>
      <c r="I21" s="10">
        <v>0</v>
      </c>
      <c r="J21" s="10">
        <v>14</v>
      </c>
      <c r="K21" s="10">
        <v>333</v>
      </c>
      <c r="L21" s="10">
        <f t="shared" si="2"/>
        <v>285</v>
      </c>
      <c r="M21" s="10">
        <v>6</v>
      </c>
      <c r="N21" s="10">
        <v>279</v>
      </c>
      <c r="O21" s="11">
        <f t="shared" si="3"/>
        <v>0.34166666666666667</v>
      </c>
      <c r="P21" s="11">
        <f t="shared" si="4"/>
        <v>0.29062500000000002</v>
      </c>
      <c r="Q21" s="19">
        <f t="shared" si="5"/>
        <v>0.97894736842105268</v>
      </c>
    </row>
    <row r="22" spans="2:17" s="3" customFormat="1" ht="105" customHeight="1" x14ac:dyDescent="0.95">
      <c r="B22" s="9">
        <v>16</v>
      </c>
      <c r="C22" s="10" t="s">
        <v>27</v>
      </c>
      <c r="D22" s="10">
        <f t="shared" si="0"/>
        <v>340</v>
      </c>
      <c r="E22" s="10">
        <v>49</v>
      </c>
      <c r="F22" s="10">
        <v>0</v>
      </c>
      <c r="G22" s="10">
        <v>3</v>
      </c>
      <c r="H22" s="10">
        <f t="shared" si="1"/>
        <v>52</v>
      </c>
      <c r="I22" s="10">
        <v>2</v>
      </c>
      <c r="J22" s="10">
        <v>202</v>
      </c>
      <c r="K22" s="10">
        <v>68</v>
      </c>
      <c r="L22" s="10">
        <f t="shared" si="2"/>
        <v>16</v>
      </c>
      <c r="M22" s="10">
        <v>12</v>
      </c>
      <c r="N22" s="10">
        <v>4</v>
      </c>
      <c r="O22" s="11">
        <f t="shared" si="3"/>
        <v>0.15294117647058825</v>
      </c>
      <c r="P22" s="11">
        <f t="shared" si="4"/>
        <v>1.1764705882352941E-2</v>
      </c>
      <c r="Q22" s="19">
        <f t="shared" si="5"/>
        <v>0.25</v>
      </c>
    </row>
    <row r="23" spans="2:17" s="3" customFormat="1" ht="105" customHeight="1" x14ac:dyDescent="0.95">
      <c r="B23" s="9">
        <v>17</v>
      </c>
      <c r="C23" s="10" t="s">
        <v>28</v>
      </c>
      <c r="D23" s="10">
        <f t="shared" si="0"/>
        <v>341</v>
      </c>
      <c r="E23" s="10">
        <v>104</v>
      </c>
      <c r="F23" s="10">
        <v>0</v>
      </c>
      <c r="G23" s="10">
        <v>4</v>
      </c>
      <c r="H23" s="10">
        <f t="shared" si="1"/>
        <v>108</v>
      </c>
      <c r="I23" s="10">
        <v>1</v>
      </c>
      <c r="J23" s="10">
        <v>1</v>
      </c>
      <c r="K23" s="10">
        <v>115</v>
      </c>
      <c r="L23" s="10">
        <f t="shared" si="2"/>
        <v>116</v>
      </c>
      <c r="M23" s="10">
        <v>9</v>
      </c>
      <c r="N23" s="10">
        <v>107</v>
      </c>
      <c r="O23" s="11">
        <f t="shared" si="3"/>
        <v>0.31671554252199413</v>
      </c>
      <c r="P23" s="11">
        <f t="shared" si="4"/>
        <v>0.31378299120234604</v>
      </c>
      <c r="Q23" s="19">
        <f t="shared" si="5"/>
        <v>0.92241379310344829</v>
      </c>
    </row>
    <row r="24" spans="2:17" s="3" customFormat="1" ht="105" customHeight="1" x14ac:dyDescent="0.95">
      <c r="B24" s="9">
        <v>18</v>
      </c>
      <c r="C24" s="10" t="s">
        <v>29</v>
      </c>
      <c r="D24" s="10">
        <f t="shared" si="0"/>
        <v>166</v>
      </c>
      <c r="E24" s="10">
        <v>41</v>
      </c>
      <c r="F24" s="10">
        <v>13</v>
      </c>
      <c r="G24" s="10">
        <v>0</v>
      </c>
      <c r="H24" s="10">
        <f t="shared" si="1"/>
        <v>54</v>
      </c>
      <c r="I24" s="10">
        <v>5</v>
      </c>
      <c r="J24" s="10">
        <v>24</v>
      </c>
      <c r="K24" s="10">
        <v>68</v>
      </c>
      <c r="L24" s="10">
        <f t="shared" si="2"/>
        <v>15</v>
      </c>
      <c r="M24" s="10">
        <v>8</v>
      </c>
      <c r="N24" s="10">
        <v>7</v>
      </c>
      <c r="O24" s="11">
        <f t="shared" si="3"/>
        <v>0.3253012048192771</v>
      </c>
      <c r="P24" s="11">
        <f t="shared" si="4"/>
        <v>4.2168674698795178E-2</v>
      </c>
      <c r="Q24" s="19">
        <f t="shared" si="5"/>
        <v>0.46666666666666667</v>
      </c>
    </row>
    <row r="25" spans="2:17" s="3" customFormat="1" ht="105" customHeight="1" x14ac:dyDescent="0.95">
      <c r="B25" s="9">
        <v>19</v>
      </c>
      <c r="C25" s="10" t="s">
        <v>30</v>
      </c>
      <c r="D25" s="10">
        <f t="shared" si="0"/>
        <v>282</v>
      </c>
      <c r="E25" s="10">
        <v>29</v>
      </c>
      <c r="F25" s="10">
        <v>13</v>
      </c>
      <c r="G25" s="10">
        <v>1</v>
      </c>
      <c r="H25" s="10">
        <f t="shared" si="1"/>
        <v>43</v>
      </c>
      <c r="I25" s="10">
        <v>0</v>
      </c>
      <c r="J25" s="10">
        <v>0</v>
      </c>
      <c r="K25" s="10">
        <v>24</v>
      </c>
      <c r="L25" s="10">
        <f t="shared" si="2"/>
        <v>215</v>
      </c>
      <c r="M25" s="10">
        <v>2</v>
      </c>
      <c r="N25" s="10">
        <v>213</v>
      </c>
      <c r="O25" s="11">
        <f t="shared" si="3"/>
        <v>0.1524822695035461</v>
      </c>
      <c r="P25" s="11">
        <f t="shared" si="4"/>
        <v>0.75531914893617025</v>
      </c>
      <c r="Q25" s="19">
        <f t="shared" si="5"/>
        <v>0.99069767441860468</v>
      </c>
    </row>
    <row r="26" spans="2:17" s="3" customFormat="1" ht="105" customHeight="1" x14ac:dyDescent="0.95">
      <c r="B26" s="9">
        <v>20</v>
      </c>
      <c r="C26" s="10" t="s">
        <v>31</v>
      </c>
      <c r="D26" s="10">
        <f t="shared" si="0"/>
        <v>175</v>
      </c>
      <c r="E26" s="10">
        <v>55</v>
      </c>
      <c r="F26" s="10">
        <v>0</v>
      </c>
      <c r="G26" s="10">
        <v>3</v>
      </c>
      <c r="H26" s="10">
        <f t="shared" si="1"/>
        <v>58</v>
      </c>
      <c r="I26" s="10">
        <v>0</v>
      </c>
      <c r="J26" s="10">
        <v>4</v>
      </c>
      <c r="K26" s="10">
        <v>112</v>
      </c>
      <c r="L26" s="10">
        <f t="shared" si="2"/>
        <v>1</v>
      </c>
      <c r="M26" s="10">
        <v>0</v>
      </c>
      <c r="N26" s="10">
        <v>1</v>
      </c>
      <c r="O26" s="11">
        <f t="shared" si="3"/>
        <v>0.33142857142857141</v>
      </c>
      <c r="P26" s="11">
        <f t="shared" si="4"/>
        <v>5.7142857142857143E-3</v>
      </c>
      <c r="Q26" s="19">
        <f t="shared" si="5"/>
        <v>1</v>
      </c>
    </row>
    <row r="27" spans="2:17" s="3" customFormat="1" ht="105" customHeight="1" x14ac:dyDescent="0.95">
      <c r="B27" s="9">
        <v>21</v>
      </c>
      <c r="C27" s="10" t="s">
        <v>32</v>
      </c>
      <c r="D27" s="10">
        <f t="shared" si="0"/>
        <v>345</v>
      </c>
      <c r="E27" s="10">
        <v>71</v>
      </c>
      <c r="F27" s="10">
        <v>13</v>
      </c>
      <c r="G27" s="10">
        <v>0</v>
      </c>
      <c r="H27" s="10">
        <f t="shared" si="1"/>
        <v>84</v>
      </c>
      <c r="I27" s="10">
        <v>5</v>
      </c>
      <c r="J27" s="10">
        <v>12</v>
      </c>
      <c r="K27" s="10">
        <v>227</v>
      </c>
      <c r="L27" s="10">
        <f t="shared" si="2"/>
        <v>17</v>
      </c>
      <c r="M27" s="10">
        <v>10</v>
      </c>
      <c r="N27" s="10">
        <v>7</v>
      </c>
      <c r="O27" s="11">
        <f t="shared" si="3"/>
        <v>0.24347826086956523</v>
      </c>
      <c r="P27" s="11">
        <f t="shared" si="4"/>
        <v>2.0289855072463767E-2</v>
      </c>
      <c r="Q27" s="19">
        <f t="shared" si="5"/>
        <v>0.41176470588235292</v>
      </c>
    </row>
    <row r="28" spans="2:17" s="3" customFormat="1" ht="105" customHeight="1" x14ac:dyDescent="0.95">
      <c r="B28" s="9">
        <v>22</v>
      </c>
      <c r="C28" s="10" t="s">
        <v>33</v>
      </c>
      <c r="D28" s="10">
        <f t="shared" si="0"/>
        <v>123</v>
      </c>
      <c r="E28" s="10">
        <v>12</v>
      </c>
      <c r="F28" s="10">
        <v>0</v>
      </c>
      <c r="G28" s="10">
        <v>0</v>
      </c>
      <c r="H28" s="10">
        <f t="shared" si="1"/>
        <v>12</v>
      </c>
      <c r="I28" s="10">
        <v>25</v>
      </c>
      <c r="J28" s="10">
        <v>80</v>
      </c>
      <c r="K28" s="10">
        <v>3</v>
      </c>
      <c r="L28" s="10">
        <f t="shared" si="2"/>
        <v>3</v>
      </c>
      <c r="M28" s="10">
        <v>1</v>
      </c>
      <c r="N28" s="10">
        <v>2</v>
      </c>
      <c r="O28" s="11">
        <f t="shared" si="3"/>
        <v>9.7560975609756101E-2</v>
      </c>
      <c r="P28" s="11">
        <f t="shared" si="4"/>
        <v>1.6260162601626018E-2</v>
      </c>
      <c r="Q28" s="19">
        <f t="shared" si="5"/>
        <v>0.66666666666666663</v>
      </c>
    </row>
    <row r="29" spans="2:17" s="3" customFormat="1" ht="105" customHeight="1" x14ac:dyDescent="0.95">
      <c r="B29" s="9">
        <v>23</v>
      </c>
      <c r="C29" s="10" t="s">
        <v>34</v>
      </c>
      <c r="D29" s="10">
        <f t="shared" si="0"/>
        <v>120</v>
      </c>
      <c r="E29" s="10">
        <v>0</v>
      </c>
      <c r="F29" s="10">
        <v>0</v>
      </c>
      <c r="G29" s="10">
        <v>0</v>
      </c>
      <c r="H29" s="10">
        <f t="shared" si="1"/>
        <v>0</v>
      </c>
      <c r="I29" s="10">
        <v>94</v>
      </c>
      <c r="J29" s="10">
        <v>12</v>
      </c>
      <c r="K29" s="10">
        <v>14</v>
      </c>
      <c r="L29" s="10">
        <f t="shared" si="2"/>
        <v>0</v>
      </c>
      <c r="M29" s="10">
        <v>0</v>
      </c>
      <c r="N29" s="10">
        <v>0</v>
      </c>
      <c r="O29" s="11">
        <f t="shared" si="3"/>
        <v>0</v>
      </c>
      <c r="P29" s="11">
        <f t="shared" si="4"/>
        <v>0</v>
      </c>
      <c r="Q29" s="19">
        <v>0</v>
      </c>
    </row>
    <row r="30" spans="2:17" s="3" customFormat="1" ht="105" customHeight="1" thickBot="1" x14ac:dyDescent="1">
      <c r="B30" s="9">
        <v>24</v>
      </c>
      <c r="C30" s="12" t="s">
        <v>35</v>
      </c>
      <c r="D30" s="10">
        <f t="shared" si="0"/>
        <v>2734</v>
      </c>
      <c r="E30" s="10">
        <v>1376</v>
      </c>
      <c r="F30" s="10">
        <v>2</v>
      </c>
      <c r="G30" s="10">
        <v>0</v>
      </c>
      <c r="H30" s="10">
        <f t="shared" si="1"/>
        <v>1378</v>
      </c>
      <c r="I30" s="10">
        <v>11</v>
      </c>
      <c r="J30" s="10">
        <v>165</v>
      </c>
      <c r="K30" s="10">
        <v>702</v>
      </c>
      <c r="L30" s="10">
        <f t="shared" si="2"/>
        <v>478</v>
      </c>
      <c r="M30" s="10">
        <v>11</v>
      </c>
      <c r="N30" s="10">
        <v>467</v>
      </c>
      <c r="O30" s="13">
        <f t="shared" si="3"/>
        <v>0.50402340892465247</v>
      </c>
      <c r="P30" s="13">
        <f t="shared" si="4"/>
        <v>0.17081199707388442</v>
      </c>
      <c r="Q30" s="34">
        <f t="shared" si="5"/>
        <v>0.97698744769874479</v>
      </c>
    </row>
    <row r="31" spans="2:17" s="33" customFormat="1" ht="91.5" customHeight="1" thickBot="1" x14ac:dyDescent="1.05">
      <c r="B31" s="28" t="s">
        <v>36</v>
      </c>
      <c r="C31" s="29"/>
      <c r="D31" s="14">
        <f t="shared" ref="D31:N31" si="6">SUM(D7:D30)</f>
        <v>122515</v>
      </c>
      <c r="E31" s="14">
        <f t="shared" si="6"/>
        <v>36243</v>
      </c>
      <c r="F31" s="14">
        <f t="shared" si="6"/>
        <v>2632</v>
      </c>
      <c r="G31" s="14">
        <f t="shared" si="6"/>
        <v>326</v>
      </c>
      <c r="H31" s="14">
        <f t="shared" si="6"/>
        <v>39201</v>
      </c>
      <c r="I31" s="14">
        <f t="shared" si="6"/>
        <v>273</v>
      </c>
      <c r="J31" s="14">
        <f t="shared" si="6"/>
        <v>2360</v>
      </c>
      <c r="K31" s="14">
        <f t="shared" si="6"/>
        <v>12757</v>
      </c>
      <c r="L31" s="14">
        <f t="shared" si="6"/>
        <v>67924</v>
      </c>
      <c r="M31" s="14">
        <f t="shared" si="6"/>
        <v>10567</v>
      </c>
      <c r="N31" s="14">
        <f t="shared" si="6"/>
        <v>57357</v>
      </c>
      <c r="O31" s="15">
        <f t="shared" si="3"/>
        <v>0.31996898338978902</v>
      </c>
      <c r="P31" s="16">
        <f t="shared" si="4"/>
        <v>0.46816308207158308</v>
      </c>
      <c r="Q31" s="17">
        <f t="shared" si="5"/>
        <v>0.84442906778163829</v>
      </c>
    </row>
  </sheetData>
  <mergeCells count="3">
    <mergeCell ref="P1:Q1"/>
    <mergeCell ref="B2:Q3"/>
    <mergeCell ref="B31:C3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2" zoomScale="20" zoomScaleNormal="20" zoomScaleSheetLayoutView="25" workbookViewId="0">
      <selection activeCell="B2" sqref="B2:Q27"/>
    </sheetView>
  </sheetViews>
  <sheetFormatPr defaultColWidth="27.33203125" defaultRowHeight="13.8" x14ac:dyDescent="0.25"/>
  <cols>
    <col min="1" max="1" width="2.5546875" style="30" customWidth="1"/>
    <col min="2" max="2" width="26.44140625" style="30" customWidth="1"/>
    <col min="3" max="3" width="128.6640625" style="30" bestFit="1" customWidth="1"/>
    <col min="4" max="4" width="72.109375" style="30" customWidth="1"/>
    <col min="5" max="5" width="40.6640625" style="30" bestFit="1" customWidth="1"/>
    <col min="6" max="6" width="47.33203125" style="30" customWidth="1"/>
    <col min="7" max="7" width="46.6640625" style="30" customWidth="1"/>
    <col min="8" max="8" width="54.88671875" style="30" customWidth="1"/>
    <col min="9" max="9" width="53" style="30" customWidth="1"/>
    <col min="10" max="11" width="68.88671875" style="30" customWidth="1"/>
    <col min="12" max="12" width="48" style="30" customWidth="1"/>
    <col min="13" max="13" width="65.88671875" style="30" customWidth="1"/>
    <col min="14" max="14" width="45.109375" style="30" customWidth="1"/>
    <col min="15" max="15" width="80.33203125" style="30" customWidth="1"/>
    <col min="16" max="16" width="64.88671875" style="30" customWidth="1"/>
    <col min="17" max="17" width="89.109375" style="30" customWidth="1"/>
    <col min="18" max="16384" width="27.33203125" style="30"/>
  </cols>
  <sheetData>
    <row r="1" spans="1:17" ht="51.75" hidden="1" customHeight="1" x14ac:dyDescent="0.25">
      <c r="P1" s="20" t="s">
        <v>0</v>
      </c>
      <c r="Q1" s="21"/>
    </row>
    <row r="2" spans="1:17" ht="20.399999999999999" x14ac:dyDescent="0.35">
      <c r="A2" s="31"/>
      <c r="B2" s="44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02.75" customHeight="1" thickBot="1" x14ac:dyDescent="0.4">
      <c r="A3" s="31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15.75" customHeight="1" thickBot="1" x14ac:dyDescent="0.4">
      <c r="A4" s="31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s="3" customFormat="1" ht="125.25" customHeight="1" thickBot="1" x14ac:dyDescent="1">
      <c r="B5" s="53">
        <v>1</v>
      </c>
      <c r="C5" s="54">
        <v>2</v>
      </c>
      <c r="D5" s="53" t="s">
        <v>42</v>
      </c>
      <c r="E5" s="54">
        <v>4</v>
      </c>
      <c r="F5" s="53">
        <v>5</v>
      </c>
      <c r="G5" s="55">
        <v>6</v>
      </c>
      <c r="H5" s="53" t="s">
        <v>40</v>
      </c>
      <c r="I5" s="54">
        <v>8</v>
      </c>
      <c r="J5" s="53">
        <v>9</v>
      </c>
      <c r="K5" s="55">
        <v>10</v>
      </c>
      <c r="L5" s="54" t="s">
        <v>44</v>
      </c>
      <c r="M5" s="53">
        <v>12</v>
      </c>
      <c r="N5" s="54">
        <v>13</v>
      </c>
      <c r="O5" s="53">
        <v>14</v>
      </c>
      <c r="P5" s="54">
        <v>15</v>
      </c>
      <c r="Q5" s="56">
        <v>16</v>
      </c>
    </row>
    <row r="6" spans="1:17" s="32" customFormat="1" ht="403.8" thickBot="1" x14ac:dyDescent="1">
      <c r="B6" s="57" t="s">
        <v>1</v>
      </c>
      <c r="C6" s="57" t="s">
        <v>2</v>
      </c>
      <c r="D6" s="57" t="s">
        <v>43</v>
      </c>
      <c r="E6" s="57" t="s">
        <v>3</v>
      </c>
      <c r="F6" s="57" t="s">
        <v>37</v>
      </c>
      <c r="G6" s="57" t="s">
        <v>38</v>
      </c>
      <c r="H6" s="57" t="s">
        <v>48</v>
      </c>
      <c r="I6" s="57" t="s">
        <v>4</v>
      </c>
      <c r="J6" s="57" t="s">
        <v>46</v>
      </c>
      <c r="K6" s="57" t="s">
        <v>47</v>
      </c>
      <c r="L6" s="57" t="s">
        <v>45</v>
      </c>
      <c r="M6" s="57" t="s">
        <v>7</v>
      </c>
      <c r="N6" s="57" t="s">
        <v>8</v>
      </c>
      <c r="O6" s="57" t="s">
        <v>9</v>
      </c>
      <c r="P6" s="57" t="s">
        <v>10</v>
      </c>
      <c r="Q6" s="57" t="s">
        <v>11</v>
      </c>
    </row>
    <row r="7" spans="1:17" s="3" customFormat="1" ht="105" customHeight="1" x14ac:dyDescent="0.95">
      <c r="B7" s="35">
        <v>1</v>
      </c>
      <c r="C7" s="36" t="s">
        <v>12</v>
      </c>
      <c r="D7" s="36">
        <f>+H7+I7+J7+K7+L7</f>
        <v>6269</v>
      </c>
      <c r="E7" s="36">
        <v>994</v>
      </c>
      <c r="F7" s="36">
        <v>52</v>
      </c>
      <c r="G7" s="36">
        <v>55</v>
      </c>
      <c r="H7" s="36">
        <f>+E7+F7+G7</f>
        <v>1101</v>
      </c>
      <c r="I7" s="36">
        <v>0</v>
      </c>
      <c r="J7" s="36">
        <v>37</v>
      </c>
      <c r="K7" s="36">
        <v>2203</v>
      </c>
      <c r="L7" s="36">
        <f>+M7+N7</f>
        <v>2928</v>
      </c>
      <c r="M7" s="36">
        <v>342</v>
      </c>
      <c r="N7" s="36">
        <v>2586</v>
      </c>
      <c r="O7" s="37">
        <f>+H7/D7</f>
        <v>0.17562609666613496</v>
      </c>
      <c r="P7" s="37">
        <f>+N7/D7</f>
        <v>0.41250598181528153</v>
      </c>
      <c r="Q7" s="38">
        <f>+N7/L7</f>
        <v>0.88319672131147542</v>
      </c>
    </row>
    <row r="8" spans="1:17" s="3" customFormat="1" ht="105" customHeight="1" x14ac:dyDescent="0.95">
      <c r="B8" s="35">
        <v>2</v>
      </c>
      <c r="C8" s="36" t="s">
        <v>13</v>
      </c>
      <c r="D8" s="36">
        <f t="shared" ref="D8:D26" si="0">+H8+I8+J8+K8+L8</f>
        <v>6542</v>
      </c>
      <c r="E8" s="36">
        <v>765</v>
      </c>
      <c r="F8" s="36">
        <v>156</v>
      </c>
      <c r="G8" s="36">
        <v>65</v>
      </c>
      <c r="H8" s="36">
        <f t="shared" ref="H8:H26" si="1">+E8+F8+G8</f>
        <v>986</v>
      </c>
      <c r="I8" s="36">
        <v>0</v>
      </c>
      <c r="J8" s="36">
        <v>36</v>
      </c>
      <c r="K8" s="36">
        <v>45</v>
      </c>
      <c r="L8" s="36">
        <f t="shared" ref="L8:L26" si="2">+M8+N8</f>
        <v>5475</v>
      </c>
      <c r="M8" s="36">
        <v>2550</v>
      </c>
      <c r="N8" s="36">
        <v>2925</v>
      </c>
      <c r="O8" s="37">
        <f t="shared" ref="O8:O27" si="3">+H8/D8</f>
        <v>0.15071843472944055</v>
      </c>
      <c r="P8" s="37">
        <f t="shared" ref="P8:P27" si="4">+N8/D8</f>
        <v>0.44711097523693061</v>
      </c>
      <c r="Q8" s="38">
        <f t="shared" ref="Q8:Q27" si="5">+N8/L8</f>
        <v>0.53424657534246578</v>
      </c>
    </row>
    <row r="9" spans="1:17" s="3" customFormat="1" ht="105" customHeight="1" x14ac:dyDescent="0.95">
      <c r="B9" s="35">
        <v>3</v>
      </c>
      <c r="C9" s="36" t="s">
        <v>14</v>
      </c>
      <c r="D9" s="36">
        <f t="shared" si="0"/>
        <v>2525</v>
      </c>
      <c r="E9" s="36">
        <v>341</v>
      </c>
      <c r="F9" s="36">
        <v>9</v>
      </c>
      <c r="G9" s="36">
        <v>17</v>
      </c>
      <c r="H9" s="36">
        <f t="shared" si="1"/>
        <v>367</v>
      </c>
      <c r="I9" s="36">
        <v>0</v>
      </c>
      <c r="J9" s="36">
        <v>20</v>
      </c>
      <c r="K9" s="36">
        <v>364</v>
      </c>
      <c r="L9" s="36">
        <f t="shared" si="2"/>
        <v>1774</v>
      </c>
      <c r="M9" s="36">
        <v>447</v>
      </c>
      <c r="N9" s="36">
        <v>1327</v>
      </c>
      <c r="O9" s="37">
        <f t="shared" si="3"/>
        <v>0.14534653465346534</v>
      </c>
      <c r="P9" s="37">
        <f t="shared" si="4"/>
        <v>0.52554455445544557</v>
      </c>
      <c r="Q9" s="38">
        <f t="shared" si="5"/>
        <v>0.74802705749718146</v>
      </c>
    </row>
    <row r="10" spans="1:17" s="3" customFormat="1" ht="105" customHeight="1" x14ac:dyDescent="0.95">
      <c r="B10" s="35">
        <v>4</v>
      </c>
      <c r="C10" s="36" t="s">
        <v>15</v>
      </c>
      <c r="D10" s="36">
        <f t="shared" si="0"/>
        <v>2611</v>
      </c>
      <c r="E10" s="36">
        <v>232</v>
      </c>
      <c r="F10" s="36">
        <v>17</v>
      </c>
      <c r="G10" s="36">
        <v>13</v>
      </c>
      <c r="H10" s="36">
        <f t="shared" si="1"/>
        <v>262</v>
      </c>
      <c r="I10" s="36">
        <v>0</v>
      </c>
      <c r="J10" s="36">
        <v>48</v>
      </c>
      <c r="K10" s="36">
        <v>23</v>
      </c>
      <c r="L10" s="36">
        <f t="shared" si="2"/>
        <v>2278</v>
      </c>
      <c r="M10" s="36">
        <v>1080</v>
      </c>
      <c r="N10" s="36">
        <v>1198</v>
      </c>
      <c r="O10" s="37">
        <f t="shared" si="3"/>
        <v>0.10034469551895825</v>
      </c>
      <c r="P10" s="37">
        <f t="shared" si="4"/>
        <v>0.45882803523554194</v>
      </c>
      <c r="Q10" s="38">
        <f t="shared" si="5"/>
        <v>0.52589991220368748</v>
      </c>
    </row>
    <row r="11" spans="1:17" s="3" customFormat="1" ht="105" customHeight="1" x14ac:dyDescent="0.95">
      <c r="B11" s="35">
        <v>5</v>
      </c>
      <c r="C11" s="36" t="s">
        <v>16</v>
      </c>
      <c r="D11" s="36">
        <f t="shared" si="0"/>
        <v>2437</v>
      </c>
      <c r="E11" s="36">
        <v>156</v>
      </c>
      <c r="F11" s="36">
        <v>4</v>
      </c>
      <c r="G11" s="36">
        <v>11</v>
      </c>
      <c r="H11" s="36">
        <f t="shared" si="1"/>
        <v>171</v>
      </c>
      <c r="I11" s="36">
        <v>0</v>
      </c>
      <c r="J11" s="36">
        <v>11</v>
      </c>
      <c r="K11" s="36">
        <v>21</v>
      </c>
      <c r="L11" s="36">
        <f t="shared" si="2"/>
        <v>2234</v>
      </c>
      <c r="M11" s="36">
        <v>1415</v>
      </c>
      <c r="N11" s="36">
        <v>819</v>
      </c>
      <c r="O11" s="37">
        <f t="shared" si="3"/>
        <v>7.0168239638900287E-2</v>
      </c>
      <c r="P11" s="37">
        <f t="shared" si="4"/>
        <v>0.33606893721789083</v>
      </c>
      <c r="Q11" s="38">
        <f t="shared" si="5"/>
        <v>0.36660698299015221</v>
      </c>
    </row>
    <row r="12" spans="1:17" s="3" customFormat="1" ht="105" customHeight="1" x14ac:dyDescent="0.95">
      <c r="B12" s="35">
        <v>6</v>
      </c>
      <c r="C12" s="36" t="s">
        <v>17</v>
      </c>
      <c r="D12" s="36">
        <f t="shared" si="0"/>
        <v>1871</v>
      </c>
      <c r="E12" s="36">
        <v>141</v>
      </c>
      <c r="F12" s="36">
        <v>15</v>
      </c>
      <c r="G12" s="36">
        <v>21</v>
      </c>
      <c r="H12" s="36">
        <f t="shared" si="1"/>
        <v>177</v>
      </c>
      <c r="I12" s="36">
        <v>0</v>
      </c>
      <c r="J12" s="36">
        <v>1</v>
      </c>
      <c r="K12" s="36">
        <v>53</v>
      </c>
      <c r="L12" s="36">
        <f t="shared" si="2"/>
        <v>1640</v>
      </c>
      <c r="M12" s="36">
        <v>124</v>
      </c>
      <c r="N12" s="36">
        <v>1516</v>
      </c>
      <c r="O12" s="37">
        <f t="shared" si="3"/>
        <v>9.4601817210048109E-2</v>
      </c>
      <c r="P12" s="37">
        <f t="shared" si="4"/>
        <v>0.81026189203634424</v>
      </c>
      <c r="Q12" s="38">
        <f t="shared" si="5"/>
        <v>0.92439024390243907</v>
      </c>
    </row>
    <row r="13" spans="1:17" s="3" customFormat="1" ht="105" customHeight="1" x14ac:dyDescent="0.95">
      <c r="B13" s="35">
        <v>7</v>
      </c>
      <c r="C13" s="36" t="s">
        <v>18</v>
      </c>
      <c r="D13" s="36">
        <f t="shared" si="0"/>
        <v>1622</v>
      </c>
      <c r="E13" s="36">
        <v>189</v>
      </c>
      <c r="F13" s="36">
        <v>1</v>
      </c>
      <c r="G13" s="36">
        <v>11</v>
      </c>
      <c r="H13" s="36">
        <f t="shared" si="1"/>
        <v>201</v>
      </c>
      <c r="I13" s="36">
        <v>0</v>
      </c>
      <c r="J13" s="36">
        <v>1</v>
      </c>
      <c r="K13" s="36">
        <v>0</v>
      </c>
      <c r="L13" s="36">
        <f t="shared" si="2"/>
        <v>1420</v>
      </c>
      <c r="M13" s="36">
        <v>0</v>
      </c>
      <c r="N13" s="36">
        <v>1420</v>
      </c>
      <c r="O13" s="37">
        <f t="shared" si="3"/>
        <v>0.12392108508014797</v>
      </c>
      <c r="P13" s="37">
        <f t="shared" si="4"/>
        <v>0.87546239210850807</v>
      </c>
      <c r="Q13" s="38">
        <f t="shared" si="5"/>
        <v>1</v>
      </c>
    </row>
    <row r="14" spans="1:17" s="3" customFormat="1" ht="105" customHeight="1" x14ac:dyDescent="0.95">
      <c r="B14" s="35">
        <v>8</v>
      </c>
      <c r="C14" s="36" t="s">
        <v>19</v>
      </c>
      <c r="D14" s="36">
        <f t="shared" si="0"/>
        <v>689</v>
      </c>
      <c r="E14" s="36">
        <v>54</v>
      </c>
      <c r="F14" s="36">
        <v>0</v>
      </c>
      <c r="G14" s="36">
        <v>2</v>
      </c>
      <c r="H14" s="36">
        <f t="shared" si="1"/>
        <v>56</v>
      </c>
      <c r="I14" s="36">
        <v>0</v>
      </c>
      <c r="J14" s="36">
        <v>7</v>
      </c>
      <c r="K14" s="36">
        <v>0</v>
      </c>
      <c r="L14" s="36">
        <f t="shared" si="2"/>
        <v>626</v>
      </c>
      <c r="M14" s="36">
        <v>6</v>
      </c>
      <c r="N14" s="36">
        <v>620</v>
      </c>
      <c r="O14" s="37">
        <f t="shared" si="3"/>
        <v>8.1277213352685049E-2</v>
      </c>
      <c r="P14" s="37">
        <f t="shared" si="4"/>
        <v>0.89985486211901311</v>
      </c>
      <c r="Q14" s="38">
        <f t="shared" si="5"/>
        <v>0.99041533546325877</v>
      </c>
    </row>
    <row r="15" spans="1:17" s="3" customFormat="1" ht="105" customHeight="1" x14ac:dyDescent="0.95">
      <c r="B15" s="35">
        <v>9</v>
      </c>
      <c r="C15" s="36" t="s">
        <v>20</v>
      </c>
      <c r="D15" s="36">
        <f t="shared" si="0"/>
        <v>963</v>
      </c>
      <c r="E15" s="36">
        <v>107</v>
      </c>
      <c r="F15" s="36">
        <v>2</v>
      </c>
      <c r="G15" s="36">
        <v>9</v>
      </c>
      <c r="H15" s="36">
        <f t="shared" si="1"/>
        <v>118</v>
      </c>
      <c r="I15" s="36">
        <v>0</v>
      </c>
      <c r="J15" s="36">
        <v>20</v>
      </c>
      <c r="K15" s="36">
        <v>5</v>
      </c>
      <c r="L15" s="36">
        <f t="shared" si="2"/>
        <v>820</v>
      </c>
      <c r="M15" s="36">
        <v>12</v>
      </c>
      <c r="N15" s="36">
        <v>808</v>
      </c>
      <c r="O15" s="37">
        <f t="shared" si="3"/>
        <v>0.12253374870197301</v>
      </c>
      <c r="P15" s="37">
        <f t="shared" si="4"/>
        <v>0.83904465212876422</v>
      </c>
      <c r="Q15" s="38">
        <f t="shared" si="5"/>
        <v>0.98536585365853657</v>
      </c>
    </row>
    <row r="16" spans="1:17" s="3" customFormat="1" ht="105" customHeight="1" x14ac:dyDescent="0.95">
      <c r="B16" s="35">
        <v>10</v>
      </c>
      <c r="C16" s="36" t="s">
        <v>21</v>
      </c>
      <c r="D16" s="36">
        <f t="shared" si="0"/>
        <v>2597</v>
      </c>
      <c r="E16" s="36">
        <v>166</v>
      </c>
      <c r="F16" s="36">
        <v>30</v>
      </c>
      <c r="G16" s="36">
        <v>19</v>
      </c>
      <c r="H16" s="36">
        <f t="shared" si="1"/>
        <v>215</v>
      </c>
      <c r="I16" s="36">
        <v>0</v>
      </c>
      <c r="J16" s="36">
        <v>83</v>
      </c>
      <c r="K16" s="36">
        <v>19</v>
      </c>
      <c r="L16" s="36">
        <f t="shared" si="2"/>
        <v>2280</v>
      </c>
      <c r="M16" s="36">
        <v>426</v>
      </c>
      <c r="N16" s="36">
        <v>1854</v>
      </c>
      <c r="O16" s="37">
        <f t="shared" si="3"/>
        <v>8.2787832113977666E-2</v>
      </c>
      <c r="P16" s="37">
        <f t="shared" si="4"/>
        <v>0.71390065460146324</v>
      </c>
      <c r="Q16" s="38">
        <f t="shared" si="5"/>
        <v>0.81315789473684208</v>
      </c>
    </row>
    <row r="17" spans="2:17" s="3" customFormat="1" ht="105" customHeight="1" x14ac:dyDescent="0.95">
      <c r="B17" s="35">
        <v>11</v>
      </c>
      <c r="C17" s="36" t="s">
        <v>22</v>
      </c>
      <c r="D17" s="36">
        <f t="shared" si="0"/>
        <v>497</v>
      </c>
      <c r="E17" s="36">
        <v>31</v>
      </c>
      <c r="F17" s="36">
        <v>1</v>
      </c>
      <c r="G17" s="36">
        <v>7</v>
      </c>
      <c r="H17" s="36">
        <f t="shared" si="1"/>
        <v>39</v>
      </c>
      <c r="I17" s="36">
        <v>0</v>
      </c>
      <c r="J17" s="36">
        <v>7</v>
      </c>
      <c r="K17" s="36">
        <v>39</v>
      </c>
      <c r="L17" s="36">
        <f t="shared" si="2"/>
        <v>412</v>
      </c>
      <c r="M17" s="36">
        <v>179</v>
      </c>
      <c r="N17" s="36">
        <v>233</v>
      </c>
      <c r="O17" s="37">
        <f t="shared" si="3"/>
        <v>7.847082494969819E-2</v>
      </c>
      <c r="P17" s="37">
        <f t="shared" si="4"/>
        <v>0.46881287726358151</v>
      </c>
      <c r="Q17" s="38">
        <f t="shared" si="5"/>
        <v>0.56553398058252424</v>
      </c>
    </row>
    <row r="18" spans="2:17" s="3" customFormat="1" ht="105" customHeight="1" x14ac:dyDescent="0.95">
      <c r="B18" s="35">
        <v>12</v>
      </c>
      <c r="C18" s="36" t="s">
        <v>23</v>
      </c>
      <c r="D18" s="36">
        <f t="shared" si="0"/>
        <v>388</v>
      </c>
      <c r="E18" s="36">
        <v>47</v>
      </c>
      <c r="F18" s="36">
        <v>2</v>
      </c>
      <c r="G18" s="36">
        <v>1</v>
      </c>
      <c r="H18" s="36">
        <f t="shared" si="1"/>
        <v>50</v>
      </c>
      <c r="I18" s="36">
        <v>0</v>
      </c>
      <c r="J18" s="36">
        <v>5</v>
      </c>
      <c r="K18" s="36">
        <v>1</v>
      </c>
      <c r="L18" s="36">
        <f t="shared" si="2"/>
        <v>332</v>
      </c>
      <c r="M18" s="36">
        <v>86</v>
      </c>
      <c r="N18" s="36">
        <v>246</v>
      </c>
      <c r="O18" s="37">
        <f t="shared" si="3"/>
        <v>0.12886597938144329</v>
      </c>
      <c r="P18" s="37">
        <f t="shared" si="4"/>
        <v>0.634020618556701</v>
      </c>
      <c r="Q18" s="38">
        <f t="shared" si="5"/>
        <v>0.74096385542168675</v>
      </c>
    </row>
    <row r="19" spans="2:17" s="3" customFormat="1" ht="105" customHeight="1" x14ac:dyDescent="0.95">
      <c r="B19" s="35">
        <v>13</v>
      </c>
      <c r="C19" s="36" t="s">
        <v>24</v>
      </c>
      <c r="D19" s="36">
        <f t="shared" si="0"/>
        <v>159</v>
      </c>
      <c r="E19" s="36">
        <v>10</v>
      </c>
      <c r="F19" s="36">
        <v>0</v>
      </c>
      <c r="G19" s="36">
        <v>7</v>
      </c>
      <c r="H19" s="36">
        <f t="shared" si="1"/>
        <v>17</v>
      </c>
      <c r="I19" s="36">
        <v>0</v>
      </c>
      <c r="J19" s="36">
        <v>5</v>
      </c>
      <c r="K19" s="36">
        <v>85</v>
      </c>
      <c r="L19" s="36">
        <f t="shared" si="2"/>
        <v>52</v>
      </c>
      <c r="M19" s="36">
        <v>23</v>
      </c>
      <c r="N19" s="36">
        <v>29</v>
      </c>
      <c r="O19" s="37">
        <f t="shared" si="3"/>
        <v>0.1069182389937107</v>
      </c>
      <c r="P19" s="37">
        <f t="shared" si="4"/>
        <v>0.18238993710691823</v>
      </c>
      <c r="Q19" s="38">
        <f t="shared" si="5"/>
        <v>0.55769230769230771</v>
      </c>
    </row>
    <row r="20" spans="2:17" s="3" customFormat="1" ht="105" customHeight="1" x14ac:dyDescent="0.95">
      <c r="B20" s="35">
        <v>14</v>
      </c>
      <c r="C20" s="36" t="s">
        <v>26</v>
      </c>
      <c r="D20" s="36">
        <f t="shared" si="0"/>
        <v>117</v>
      </c>
      <c r="E20" s="36">
        <v>7</v>
      </c>
      <c r="F20" s="36">
        <v>0</v>
      </c>
      <c r="G20" s="36">
        <v>3</v>
      </c>
      <c r="H20" s="36">
        <f t="shared" si="1"/>
        <v>10</v>
      </c>
      <c r="I20" s="36">
        <v>0</v>
      </c>
      <c r="J20" s="36">
        <v>3</v>
      </c>
      <c r="K20" s="36">
        <v>25</v>
      </c>
      <c r="L20" s="36">
        <f t="shared" si="2"/>
        <v>79</v>
      </c>
      <c r="M20" s="36">
        <v>9</v>
      </c>
      <c r="N20" s="36">
        <v>70</v>
      </c>
      <c r="O20" s="37">
        <f t="shared" si="3"/>
        <v>8.5470085470085472E-2</v>
      </c>
      <c r="P20" s="37">
        <f t="shared" si="4"/>
        <v>0.59829059829059827</v>
      </c>
      <c r="Q20" s="38">
        <f t="shared" si="5"/>
        <v>0.88607594936708856</v>
      </c>
    </row>
    <row r="21" spans="2:17" s="3" customFormat="1" ht="105" customHeight="1" x14ac:dyDescent="0.95">
      <c r="B21" s="35">
        <v>15</v>
      </c>
      <c r="C21" s="36" t="s">
        <v>28</v>
      </c>
      <c r="D21" s="36">
        <f t="shared" si="0"/>
        <v>22</v>
      </c>
      <c r="E21" s="36">
        <v>0</v>
      </c>
      <c r="F21" s="36">
        <v>0</v>
      </c>
      <c r="G21" s="36">
        <v>0</v>
      </c>
      <c r="H21" s="36">
        <f t="shared" si="1"/>
        <v>0</v>
      </c>
      <c r="I21" s="36">
        <v>0</v>
      </c>
      <c r="J21" s="36">
        <v>0</v>
      </c>
      <c r="K21" s="36">
        <v>1</v>
      </c>
      <c r="L21" s="36">
        <f t="shared" si="2"/>
        <v>21</v>
      </c>
      <c r="M21" s="36">
        <v>4</v>
      </c>
      <c r="N21" s="36">
        <v>17</v>
      </c>
      <c r="O21" s="37">
        <f t="shared" si="3"/>
        <v>0</v>
      </c>
      <c r="P21" s="37">
        <f t="shared" si="4"/>
        <v>0.77272727272727271</v>
      </c>
      <c r="Q21" s="38">
        <f t="shared" si="5"/>
        <v>0.80952380952380953</v>
      </c>
    </row>
    <row r="22" spans="2:17" s="3" customFormat="1" ht="105" customHeight="1" x14ac:dyDescent="0.95">
      <c r="B22" s="35">
        <v>16</v>
      </c>
      <c r="C22" s="36" t="s">
        <v>29</v>
      </c>
      <c r="D22" s="36">
        <f t="shared" si="0"/>
        <v>1</v>
      </c>
      <c r="E22" s="36">
        <v>0</v>
      </c>
      <c r="F22" s="36">
        <v>0</v>
      </c>
      <c r="G22" s="36">
        <v>0</v>
      </c>
      <c r="H22" s="36">
        <f t="shared" si="1"/>
        <v>0</v>
      </c>
      <c r="I22" s="36">
        <v>0</v>
      </c>
      <c r="J22" s="36">
        <v>1</v>
      </c>
      <c r="K22" s="36">
        <v>0</v>
      </c>
      <c r="L22" s="36">
        <f t="shared" si="2"/>
        <v>0</v>
      </c>
      <c r="M22" s="36">
        <v>0</v>
      </c>
      <c r="N22" s="36">
        <v>0</v>
      </c>
      <c r="O22" s="37">
        <f t="shared" si="3"/>
        <v>0</v>
      </c>
      <c r="P22" s="37">
        <f t="shared" si="4"/>
        <v>0</v>
      </c>
      <c r="Q22" s="38">
        <v>0</v>
      </c>
    </row>
    <row r="23" spans="2:17" s="3" customFormat="1" ht="105" customHeight="1" x14ac:dyDescent="0.95">
      <c r="B23" s="35">
        <v>17</v>
      </c>
      <c r="C23" s="36" t="s">
        <v>30</v>
      </c>
      <c r="D23" s="36">
        <f t="shared" si="0"/>
        <v>166</v>
      </c>
      <c r="E23" s="36">
        <v>6</v>
      </c>
      <c r="F23" s="36">
        <v>0</v>
      </c>
      <c r="G23" s="36">
        <v>2</v>
      </c>
      <c r="H23" s="36">
        <f t="shared" si="1"/>
        <v>8</v>
      </c>
      <c r="I23" s="36">
        <v>0</v>
      </c>
      <c r="J23" s="36">
        <v>26</v>
      </c>
      <c r="K23" s="36">
        <v>19</v>
      </c>
      <c r="L23" s="36">
        <f t="shared" si="2"/>
        <v>113</v>
      </c>
      <c r="M23" s="36">
        <v>5</v>
      </c>
      <c r="N23" s="36">
        <v>108</v>
      </c>
      <c r="O23" s="37">
        <f t="shared" si="3"/>
        <v>4.8192771084337352E-2</v>
      </c>
      <c r="P23" s="37">
        <f t="shared" si="4"/>
        <v>0.6506024096385542</v>
      </c>
      <c r="Q23" s="38">
        <f t="shared" si="5"/>
        <v>0.95575221238938057</v>
      </c>
    </row>
    <row r="24" spans="2:17" s="3" customFormat="1" ht="105" customHeight="1" x14ac:dyDescent="0.95">
      <c r="B24" s="35">
        <v>18</v>
      </c>
      <c r="C24" s="36" t="s">
        <v>32</v>
      </c>
      <c r="D24" s="36">
        <f t="shared" si="0"/>
        <v>7</v>
      </c>
      <c r="E24" s="36">
        <v>1</v>
      </c>
      <c r="F24" s="36">
        <v>0</v>
      </c>
      <c r="G24" s="36">
        <v>0</v>
      </c>
      <c r="H24" s="36">
        <f t="shared" si="1"/>
        <v>1</v>
      </c>
      <c r="I24" s="36">
        <v>0</v>
      </c>
      <c r="J24" s="36">
        <v>0</v>
      </c>
      <c r="K24" s="36">
        <v>1</v>
      </c>
      <c r="L24" s="36">
        <f t="shared" si="2"/>
        <v>5</v>
      </c>
      <c r="M24" s="36">
        <v>3</v>
      </c>
      <c r="N24" s="36">
        <v>2</v>
      </c>
      <c r="O24" s="37">
        <f t="shared" si="3"/>
        <v>0.14285714285714285</v>
      </c>
      <c r="P24" s="37">
        <f t="shared" si="4"/>
        <v>0.2857142857142857</v>
      </c>
      <c r="Q24" s="38">
        <f t="shared" si="5"/>
        <v>0.4</v>
      </c>
    </row>
    <row r="25" spans="2:17" s="3" customFormat="1" ht="105" customHeight="1" x14ac:dyDescent="0.95">
      <c r="B25" s="35">
        <v>19</v>
      </c>
      <c r="C25" s="36" t="s">
        <v>33</v>
      </c>
      <c r="D25" s="36">
        <f t="shared" si="0"/>
        <v>2</v>
      </c>
      <c r="E25" s="36">
        <v>0</v>
      </c>
      <c r="F25" s="36">
        <v>0</v>
      </c>
      <c r="G25" s="36">
        <v>0</v>
      </c>
      <c r="H25" s="36">
        <f t="shared" si="1"/>
        <v>0</v>
      </c>
      <c r="I25" s="36">
        <v>0</v>
      </c>
      <c r="J25" s="36">
        <v>2</v>
      </c>
      <c r="K25" s="36">
        <v>0</v>
      </c>
      <c r="L25" s="36">
        <f t="shared" si="2"/>
        <v>0</v>
      </c>
      <c r="M25" s="36">
        <v>0</v>
      </c>
      <c r="N25" s="36">
        <v>0</v>
      </c>
      <c r="O25" s="37">
        <f t="shared" si="3"/>
        <v>0</v>
      </c>
      <c r="P25" s="37">
        <f t="shared" si="4"/>
        <v>0</v>
      </c>
      <c r="Q25" s="38">
        <v>0</v>
      </c>
    </row>
    <row r="26" spans="2:17" s="3" customFormat="1" ht="105" customHeight="1" thickBot="1" x14ac:dyDescent="1">
      <c r="B26" s="35">
        <v>20</v>
      </c>
      <c r="C26" s="39" t="s">
        <v>35</v>
      </c>
      <c r="D26" s="36">
        <f t="shared" si="0"/>
        <v>305</v>
      </c>
      <c r="E26" s="36">
        <v>50</v>
      </c>
      <c r="F26" s="36">
        <v>0</v>
      </c>
      <c r="G26" s="36">
        <v>0</v>
      </c>
      <c r="H26" s="36">
        <f t="shared" si="1"/>
        <v>50</v>
      </c>
      <c r="I26" s="36">
        <v>0</v>
      </c>
      <c r="J26" s="36">
        <v>31</v>
      </c>
      <c r="K26" s="36">
        <v>104</v>
      </c>
      <c r="L26" s="36">
        <f t="shared" si="2"/>
        <v>120</v>
      </c>
      <c r="M26" s="36">
        <v>0</v>
      </c>
      <c r="N26" s="36">
        <v>120</v>
      </c>
      <c r="O26" s="37">
        <f t="shared" si="3"/>
        <v>0.16393442622950818</v>
      </c>
      <c r="P26" s="37">
        <f t="shared" si="4"/>
        <v>0.39344262295081966</v>
      </c>
      <c r="Q26" s="38">
        <f t="shared" si="5"/>
        <v>1</v>
      </c>
    </row>
    <row r="27" spans="2:17" s="33" customFormat="1" ht="91.5" customHeight="1" thickBot="1" x14ac:dyDescent="1.05">
      <c r="B27" s="40" t="s">
        <v>36</v>
      </c>
      <c r="C27" s="41"/>
      <c r="D27" s="42">
        <f t="shared" ref="D27:N27" si="6">SUM(D7:D26)</f>
        <v>29790</v>
      </c>
      <c r="E27" s="42">
        <f t="shared" si="6"/>
        <v>3297</v>
      </c>
      <c r="F27" s="42">
        <f t="shared" si="6"/>
        <v>289</v>
      </c>
      <c r="G27" s="42">
        <f t="shared" si="6"/>
        <v>243</v>
      </c>
      <c r="H27" s="42">
        <f t="shared" si="6"/>
        <v>3829</v>
      </c>
      <c r="I27" s="42">
        <f t="shared" si="6"/>
        <v>0</v>
      </c>
      <c r="J27" s="42">
        <f t="shared" si="6"/>
        <v>344</v>
      </c>
      <c r="K27" s="42">
        <f t="shared" si="6"/>
        <v>3008</v>
      </c>
      <c r="L27" s="42">
        <f t="shared" si="6"/>
        <v>22609</v>
      </c>
      <c r="M27" s="42">
        <f t="shared" si="6"/>
        <v>6711</v>
      </c>
      <c r="N27" s="42">
        <f t="shared" si="6"/>
        <v>15898</v>
      </c>
      <c r="O27" s="43">
        <f t="shared" si="3"/>
        <v>0.12853306478684123</v>
      </c>
      <c r="P27" s="43">
        <f t="shared" si="4"/>
        <v>0.53366901644847264</v>
      </c>
      <c r="Q27" s="43">
        <f t="shared" si="5"/>
        <v>0.70317130346322265</v>
      </c>
    </row>
  </sheetData>
  <mergeCells count="3">
    <mergeCell ref="P1:Q1"/>
    <mergeCell ref="B2:Q3"/>
    <mergeCell ref="B27:C27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1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25" zoomScaleNormal="25" zoomScaleSheetLayoutView="25" workbookViewId="0">
      <selection activeCell="H7" sqref="H7"/>
    </sheetView>
  </sheetViews>
  <sheetFormatPr defaultColWidth="27.33203125" defaultRowHeight="13.8" x14ac:dyDescent="0.25"/>
  <cols>
    <col min="1" max="1" width="2.5546875" style="30" customWidth="1"/>
    <col min="2" max="2" width="22.109375" style="30" customWidth="1"/>
    <col min="3" max="3" width="128.6640625" style="30" bestFit="1" customWidth="1"/>
    <col min="4" max="4" width="69.88671875" style="30" bestFit="1" customWidth="1"/>
    <col min="5" max="5" width="40.6640625" style="30" bestFit="1" customWidth="1"/>
    <col min="6" max="6" width="47.33203125" style="30" customWidth="1"/>
    <col min="7" max="7" width="46.6640625" style="30" customWidth="1"/>
    <col min="8" max="8" width="54.88671875" style="30" customWidth="1"/>
    <col min="9" max="9" width="71.33203125" style="30" customWidth="1"/>
    <col min="10" max="10" width="68.88671875" style="30" customWidth="1"/>
    <col min="11" max="11" width="96.88671875" style="30" customWidth="1"/>
    <col min="12" max="12" width="48" style="30" customWidth="1"/>
    <col min="13" max="13" width="57.33203125" style="30" customWidth="1"/>
    <col min="14" max="14" width="45.109375" style="30" customWidth="1"/>
    <col min="15" max="15" width="80.33203125" style="30" customWidth="1"/>
    <col min="16" max="16" width="64.88671875" style="30" customWidth="1"/>
    <col min="17" max="17" width="89.109375" style="30" customWidth="1"/>
    <col min="18" max="16384" width="27.33203125" style="30"/>
  </cols>
  <sheetData>
    <row r="1" spans="1:17" ht="20.399999999999999" x14ac:dyDescent="0.35">
      <c r="A1" s="31"/>
      <c r="B1" s="22" t="s">
        <v>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81" customHeight="1" thickBot="1" x14ac:dyDescent="0.4">
      <c r="A2" s="31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ht="21" thickBot="1" x14ac:dyDescent="0.4">
      <c r="A3" s="31"/>
      <c r="B3" s="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17" s="3" customFormat="1" ht="60.6" thickBot="1" x14ac:dyDescent="1">
      <c r="B4" s="4">
        <v>1</v>
      </c>
      <c r="C4" s="5">
        <v>2</v>
      </c>
      <c r="D4" s="4" t="s">
        <v>42</v>
      </c>
      <c r="E4" s="5">
        <v>4</v>
      </c>
      <c r="F4" s="4">
        <v>5</v>
      </c>
      <c r="G4" s="6">
        <v>6</v>
      </c>
      <c r="H4" s="4" t="s">
        <v>40</v>
      </c>
      <c r="I4" s="5">
        <v>8</v>
      </c>
      <c r="J4" s="4">
        <v>9</v>
      </c>
      <c r="K4" s="6">
        <v>10</v>
      </c>
      <c r="L4" s="5" t="s">
        <v>44</v>
      </c>
      <c r="M4" s="4">
        <v>12</v>
      </c>
      <c r="N4" s="5">
        <v>13</v>
      </c>
      <c r="O4" s="4">
        <v>14</v>
      </c>
      <c r="P4" s="5">
        <v>15</v>
      </c>
      <c r="Q4" s="7">
        <v>16</v>
      </c>
    </row>
    <row r="5" spans="1:17" s="32" customFormat="1" ht="300.60000000000002" thickBot="1" x14ac:dyDescent="1">
      <c r="B5" s="8" t="s">
        <v>1</v>
      </c>
      <c r="C5" s="8" t="s">
        <v>2</v>
      </c>
      <c r="D5" s="8" t="s">
        <v>43</v>
      </c>
      <c r="E5" s="8" t="s">
        <v>3</v>
      </c>
      <c r="F5" s="8" t="s">
        <v>37</v>
      </c>
      <c r="G5" s="8" t="s">
        <v>38</v>
      </c>
      <c r="H5" s="8" t="s">
        <v>48</v>
      </c>
      <c r="I5" s="8" t="s">
        <v>4</v>
      </c>
      <c r="J5" s="8" t="s">
        <v>46</v>
      </c>
      <c r="K5" s="8" t="s">
        <v>47</v>
      </c>
      <c r="L5" s="8" t="s">
        <v>45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</row>
    <row r="6" spans="1:17" s="3" customFormat="1" ht="157.19999999999999" customHeight="1" x14ac:dyDescent="0.95">
      <c r="B6" s="35">
        <v>1</v>
      </c>
      <c r="C6" s="36" t="s">
        <v>12</v>
      </c>
      <c r="D6" s="36">
        <f>+H6+I6+J6+K6+L6</f>
        <v>239</v>
      </c>
      <c r="E6" s="36">
        <v>8</v>
      </c>
      <c r="F6" s="36">
        <v>1</v>
      </c>
      <c r="G6" s="36">
        <v>2</v>
      </c>
      <c r="H6" s="36">
        <f>+E6+F6+G6</f>
        <v>11</v>
      </c>
      <c r="I6" s="36">
        <v>0</v>
      </c>
      <c r="J6" s="36">
        <v>39</v>
      </c>
      <c r="K6" s="36">
        <v>16</v>
      </c>
      <c r="L6" s="36">
        <f>+M6+N6</f>
        <v>173</v>
      </c>
      <c r="M6" s="36">
        <v>28</v>
      </c>
      <c r="N6" s="36">
        <v>145</v>
      </c>
      <c r="O6" s="37">
        <f>+H6/D6</f>
        <v>4.6025104602510462E-2</v>
      </c>
      <c r="P6" s="37">
        <f>+N6/D6</f>
        <v>0.60669456066945604</v>
      </c>
      <c r="Q6" s="38">
        <f>+N6/L6</f>
        <v>0.83815028901734101</v>
      </c>
    </row>
    <row r="7" spans="1:17" s="3" customFormat="1" ht="157.19999999999999" customHeight="1" x14ac:dyDescent="0.95">
      <c r="B7" s="35">
        <v>2</v>
      </c>
      <c r="C7" s="36" t="s">
        <v>13</v>
      </c>
      <c r="D7" s="36">
        <f t="shared" ref="D7:D21" si="0">+H7+I7+J7+K7+L7</f>
        <v>150</v>
      </c>
      <c r="E7" s="36">
        <v>6</v>
      </c>
      <c r="F7" s="36">
        <v>2</v>
      </c>
      <c r="G7" s="36">
        <v>0</v>
      </c>
      <c r="H7" s="36">
        <f t="shared" ref="H7:H21" si="1">+E7+F7+G7</f>
        <v>8</v>
      </c>
      <c r="I7" s="36">
        <v>0</v>
      </c>
      <c r="J7" s="36">
        <v>10</v>
      </c>
      <c r="K7" s="36">
        <v>0</v>
      </c>
      <c r="L7" s="36">
        <f t="shared" ref="L7:L21" si="2">+M7+N7</f>
        <v>132</v>
      </c>
      <c r="M7" s="36">
        <v>49</v>
      </c>
      <c r="N7" s="36">
        <v>83</v>
      </c>
      <c r="O7" s="37">
        <f t="shared" ref="O7:O22" si="3">+H7/D7</f>
        <v>5.3333333333333337E-2</v>
      </c>
      <c r="P7" s="37">
        <f t="shared" ref="P7:P22" si="4">+N7/D7</f>
        <v>0.55333333333333334</v>
      </c>
      <c r="Q7" s="38">
        <f t="shared" ref="Q7:Q22" si="5">+N7/L7</f>
        <v>0.62878787878787878</v>
      </c>
    </row>
    <row r="8" spans="1:17" s="3" customFormat="1" ht="157.19999999999999" customHeight="1" x14ac:dyDescent="0.95">
      <c r="B8" s="35">
        <v>3</v>
      </c>
      <c r="C8" s="36" t="s">
        <v>14</v>
      </c>
      <c r="D8" s="36">
        <f t="shared" si="0"/>
        <v>116</v>
      </c>
      <c r="E8" s="36">
        <v>5</v>
      </c>
      <c r="F8" s="36">
        <v>0</v>
      </c>
      <c r="G8" s="36">
        <v>2</v>
      </c>
      <c r="H8" s="36">
        <f t="shared" si="1"/>
        <v>7</v>
      </c>
      <c r="I8" s="36">
        <v>0</v>
      </c>
      <c r="J8" s="36">
        <v>14</v>
      </c>
      <c r="K8" s="36">
        <v>9</v>
      </c>
      <c r="L8" s="36">
        <f t="shared" si="2"/>
        <v>86</v>
      </c>
      <c r="M8" s="36">
        <v>8</v>
      </c>
      <c r="N8" s="36">
        <v>78</v>
      </c>
      <c r="O8" s="37">
        <f t="shared" si="3"/>
        <v>6.0344827586206899E-2</v>
      </c>
      <c r="P8" s="37">
        <f t="shared" si="4"/>
        <v>0.67241379310344829</v>
      </c>
      <c r="Q8" s="38">
        <f t="shared" si="5"/>
        <v>0.90697674418604646</v>
      </c>
    </row>
    <row r="9" spans="1:17" s="3" customFormat="1" ht="157.19999999999999" customHeight="1" x14ac:dyDescent="0.95">
      <c r="B9" s="35">
        <v>4</v>
      </c>
      <c r="C9" s="36" t="s">
        <v>15</v>
      </c>
      <c r="D9" s="36">
        <f t="shared" si="0"/>
        <v>121</v>
      </c>
      <c r="E9" s="36">
        <v>3</v>
      </c>
      <c r="F9" s="36">
        <v>0</v>
      </c>
      <c r="G9" s="36">
        <v>2</v>
      </c>
      <c r="H9" s="36">
        <f t="shared" si="1"/>
        <v>5</v>
      </c>
      <c r="I9" s="36">
        <v>0</v>
      </c>
      <c r="J9" s="36">
        <v>17</v>
      </c>
      <c r="K9" s="36">
        <v>0</v>
      </c>
      <c r="L9" s="36">
        <f t="shared" si="2"/>
        <v>99</v>
      </c>
      <c r="M9" s="36">
        <v>22</v>
      </c>
      <c r="N9" s="36">
        <v>77</v>
      </c>
      <c r="O9" s="37">
        <f t="shared" si="3"/>
        <v>4.1322314049586778E-2</v>
      </c>
      <c r="P9" s="37">
        <f t="shared" si="4"/>
        <v>0.63636363636363635</v>
      </c>
      <c r="Q9" s="38">
        <f t="shared" si="5"/>
        <v>0.77777777777777779</v>
      </c>
    </row>
    <row r="10" spans="1:17" s="3" customFormat="1" ht="157.19999999999999" customHeight="1" x14ac:dyDescent="0.95">
      <c r="B10" s="35">
        <v>5</v>
      </c>
      <c r="C10" s="36" t="s">
        <v>16</v>
      </c>
      <c r="D10" s="36">
        <f t="shared" si="0"/>
        <v>44</v>
      </c>
      <c r="E10" s="36">
        <v>0</v>
      </c>
      <c r="F10" s="36">
        <v>0</v>
      </c>
      <c r="G10" s="36">
        <v>0</v>
      </c>
      <c r="H10" s="36">
        <f t="shared" si="1"/>
        <v>0</v>
      </c>
      <c r="I10" s="36">
        <v>0</v>
      </c>
      <c r="J10" s="36">
        <v>19</v>
      </c>
      <c r="K10" s="36">
        <v>0</v>
      </c>
      <c r="L10" s="36">
        <f t="shared" si="2"/>
        <v>25</v>
      </c>
      <c r="M10" s="36">
        <v>3</v>
      </c>
      <c r="N10" s="36">
        <v>22</v>
      </c>
      <c r="O10" s="37">
        <f t="shared" si="3"/>
        <v>0</v>
      </c>
      <c r="P10" s="37">
        <f t="shared" si="4"/>
        <v>0.5</v>
      </c>
      <c r="Q10" s="38">
        <f t="shared" si="5"/>
        <v>0.88</v>
      </c>
    </row>
    <row r="11" spans="1:17" s="3" customFormat="1" ht="157.19999999999999" customHeight="1" x14ac:dyDescent="0.95">
      <c r="B11" s="35">
        <v>6</v>
      </c>
      <c r="C11" s="36" t="s">
        <v>17</v>
      </c>
      <c r="D11" s="36">
        <f t="shared" si="0"/>
        <v>35</v>
      </c>
      <c r="E11" s="36">
        <v>1</v>
      </c>
      <c r="F11" s="36">
        <v>0</v>
      </c>
      <c r="G11" s="36">
        <v>0</v>
      </c>
      <c r="H11" s="36">
        <f t="shared" si="1"/>
        <v>1</v>
      </c>
      <c r="I11" s="36">
        <v>0</v>
      </c>
      <c r="J11" s="36">
        <v>1</v>
      </c>
      <c r="K11" s="36">
        <v>0</v>
      </c>
      <c r="L11" s="36">
        <f t="shared" si="2"/>
        <v>33</v>
      </c>
      <c r="M11" s="36">
        <v>1</v>
      </c>
      <c r="N11" s="36">
        <v>32</v>
      </c>
      <c r="O11" s="37">
        <f t="shared" si="3"/>
        <v>2.8571428571428571E-2</v>
      </c>
      <c r="P11" s="37">
        <f t="shared" si="4"/>
        <v>0.91428571428571426</v>
      </c>
      <c r="Q11" s="38">
        <f t="shared" si="5"/>
        <v>0.96969696969696972</v>
      </c>
    </row>
    <row r="12" spans="1:17" s="3" customFormat="1" ht="157.19999999999999" customHeight="1" x14ac:dyDescent="0.95">
      <c r="B12" s="35">
        <v>7</v>
      </c>
      <c r="C12" s="36" t="s">
        <v>18</v>
      </c>
      <c r="D12" s="36">
        <f t="shared" si="0"/>
        <v>41</v>
      </c>
      <c r="E12" s="36">
        <v>3</v>
      </c>
      <c r="F12" s="36">
        <v>1</v>
      </c>
      <c r="G12" s="36">
        <v>1</v>
      </c>
      <c r="H12" s="36">
        <f t="shared" si="1"/>
        <v>5</v>
      </c>
      <c r="I12" s="36">
        <v>0</v>
      </c>
      <c r="J12" s="36">
        <v>3</v>
      </c>
      <c r="K12" s="36">
        <v>0</v>
      </c>
      <c r="L12" s="36">
        <f t="shared" si="2"/>
        <v>33</v>
      </c>
      <c r="M12" s="36">
        <v>0</v>
      </c>
      <c r="N12" s="36">
        <v>33</v>
      </c>
      <c r="O12" s="37">
        <f t="shared" si="3"/>
        <v>0.12195121951219512</v>
      </c>
      <c r="P12" s="37">
        <f t="shared" si="4"/>
        <v>0.80487804878048785</v>
      </c>
      <c r="Q12" s="38">
        <f t="shared" si="5"/>
        <v>1</v>
      </c>
    </row>
    <row r="13" spans="1:17" s="3" customFormat="1" ht="157.19999999999999" customHeight="1" x14ac:dyDescent="0.95">
      <c r="B13" s="35">
        <v>8</v>
      </c>
      <c r="C13" s="36" t="s">
        <v>19</v>
      </c>
      <c r="D13" s="36">
        <f t="shared" si="0"/>
        <v>29</v>
      </c>
      <c r="E13" s="36">
        <v>0</v>
      </c>
      <c r="F13" s="36">
        <v>0</v>
      </c>
      <c r="G13" s="36">
        <v>0</v>
      </c>
      <c r="H13" s="36">
        <f t="shared" si="1"/>
        <v>0</v>
      </c>
      <c r="I13" s="36">
        <v>0</v>
      </c>
      <c r="J13" s="36">
        <v>0</v>
      </c>
      <c r="K13" s="36">
        <v>0</v>
      </c>
      <c r="L13" s="36">
        <f t="shared" si="2"/>
        <v>29</v>
      </c>
      <c r="M13" s="36">
        <v>2</v>
      </c>
      <c r="N13" s="36">
        <v>27</v>
      </c>
      <c r="O13" s="37">
        <f t="shared" si="3"/>
        <v>0</v>
      </c>
      <c r="P13" s="37">
        <f t="shared" si="4"/>
        <v>0.93103448275862066</v>
      </c>
      <c r="Q13" s="38">
        <f t="shared" si="5"/>
        <v>0.93103448275862066</v>
      </c>
    </row>
    <row r="14" spans="1:17" s="3" customFormat="1" ht="157.19999999999999" customHeight="1" x14ac:dyDescent="0.95">
      <c r="B14" s="35">
        <v>9</v>
      </c>
      <c r="C14" s="36" t="s">
        <v>20</v>
      </c>
      <c r="D14" s="36">
        <f t="shared" si="0"/>
        <v>50</v>
      </c>
      <c r="E14" s="36">
        <v>0</v>
      </c>
      <c r="F14" s="36">
        <v>0</v>
      </c>
      <c r="G14" s="36">
        <v>8</v>
      </c>
      <c r="H14" s="36">
        <f t="shared" si="1"/>
        <v>8</v>
      </c>
      <c r="I14" s="36">
        <v>0</v>
      </c>
      <c r="J14" s="36">
        <v>1</v>
      </c>
      <c r="K14" s="36">
        <v>1</v>
      </c>
      <c r="L14" s="36">
        <f t="shared" si="2"/>
        <v>40</v>
      </c>
      <c r="M14" s="36">
        <v>1</v>
      </c>
      <c r="N14" s="36">
        <v>39</v>
      </c>
      <c r="O14" s="37">
        <f t="shared" si="3"/>
        <v>0.16</v>
      </c>
      <c r="P14" s="37">
        <f t="shared" si="4"/>
        <v>0.78</v>
      </c>
      <c r="Q14" s="38">
        <f t="shared" si="5"/>
        <v>0.97499999999999998</v>
      </c>
    </row>
    <row r="15" spans="1:17" s="3" customFormat="1" ht="157.19999999999999" customHeight="1" x14ac:dyDescent="0.95">
      <c r="B15" s="35">
        <v>10</v>
      </c>
      <c r="C15" s="36" t="s">
        <v>21</v>
      </c>
      <c r="D15" s="36">
        <f t="shared" si="0"/>
        <v>177</v>
      </c>
      <c r="E15" s="36">
        <v>9</v>
      </c>
      <c r="F15" s="36">
        <v>1</v>
      </c>
      <c r="G15" s="36">
        <v>4</v>
      </c>
      <c r="H15" s="36">
        <f t="shared" si="1"/>
        <v>14</v>
      </c>
      <c r="I15" s="36">
        <v>0</v>
      </c>
      <c r="J15" s="36">
        <v>87</v>
      </c>
      <c r="K15" s="36">
        <v>2</v>
      </c>
      <c r="L15" s="36">
        <f t="shared" si="2"/>
        <v>74</v>
      </c>
      <c r="M15" s="36">
        <v>18</v>
      </c>
      <c r="N15" s="36">
        <v>56</v>
      </c>
      <c r="O15" s="37">
        <f t="shared" si="3"/>
        <v>7.909604519774012E-2</v>
      </c>
      <c r="P15" s="37">
        <f t="shared" si="4"/>
        <v>0.31638418079096048</v>
      </c>
      <c r="Q15" s="38">
        <f t="shared" si="5"/>
        <v>0.7567567567567568</v>
      </c>
    </row>
    <row r="16" spans="1:17" s="3" customFormat="1" ht="157.19999999999999" customHeight="1" x14ac:dyDescent="0.95">
      <c r="B16" s="35">
        <v>11</v>
      </c>
      <c r="C16" s="36" t="s">
        <v>22</v>
      </c>
      <c r="D16" s="36">
        <f t="shared" si="0"/>
        <v>19</v>
      </c>
      <c r="E16" s="36">
        <v>0</v>
      </c>
      <c r="F16" s="36">
        <v>0</v>
      </c>
      <c r="G16" s="36">
        <v>0</v>
      </c>
      <c r="H16" s="36">
        <f t="shared" si="1"/>
        <v>0</v>
      </c>
      <c r="I16" s="36">
        <v>0</v>
      </c>
      <c r="J16" s="36">
        <v>2</v>
      </c>
      <c r="K16" s="36">
        <v>1</v>
      </c>
      <c r="L16" s="36">
        <f t="shared" si="2"/>
        <v>16</v>
      </c>
      <c r="M16" s="36">
        <v>6</v>
      </c>
      <c r="N16" s="36">
        <v>10</v>
      </c>
      <c r="O16" s="37">
        <f t="shared" si="3"/>
        <v>0</v>
      </c>
      <c r="P16" s="37">
        <f t="shared" si="4"/>
        <v>0.52631578947368418</v>
      </c>
      <c r="Q16" s="38">
        <f t="shared" si="5"/>
        <v>0.625</v>
      </c>
    </row>
    <row r="17" spans="2:17" s="3" customFormat="1" ht="157.19999999999999" customHeight="1" x14ac:dyDescent="0.95">
      <c r="B17" s="35">
        <v>12</v>
      </c>
      <c r="C17" s="36" t="s">
        <v>23</v>
      </c>
      <c r="D17" s="36">
        <f t="shared" si="0"/>
        <v>34</v>
      </c>
      <c r="E17" s="36">
        <v>2</v>
      </c>
      <c r="F17" s="36">
        <v>0</v>
      </c>
      <c r="G17" s="36">
        <v>0</v>
      </c>
      <c r="H17" s="36">
        <f t="shared" si="1"/>
        <v>2</v>
      </c>
      <c r="I17" s="36">
        <v>0</v>
      </c>
      <c r="J17" s="36">
        <v>1</v>
      </c>
      <c r="K17" s="36">
        <v>0</v>
      </c>
      <c r="L17" s="36">
        <f t="shared" si="2"/>
        <v>31</v>
      </c>
      <c r="M17" s="36">
        <v>2</v>
      </c>
      <c r="N17" s="36">
        <v>29</v>
      </c>
      <c r="O17" s="37">
        <f t="shared" si="3"/>
        <v>5.8823529411764705E-2</v>
      </c>
      <c r="P17" s="37">
        <f t="shared" si="4"/>
        <v>0.8529411764705882</v>
      </c>
      <c r="Q17" s="38">
        <f t="shared" si="5"/>
        <v>0.93548387096774188</v>
      </c>
    </row>
    <row r="18" spans="2:17" s="3" customFormat="1" ht="157.19999999999999" customHeight="1" x14ac:dyDescent="0.95">
      <c r="B18" s="35">
        <v>13</v>
      </c>
      <c r="C18" s="36" t="s">
        <v>25</v>
      </c>
      <c r="D18" s="36">
        <f t="shared" si="0"/>
        <v>2</v>
      </c>
      <c r="E18" s="36">
        <v>0</v>
      </c>
      <c r="F18" s="36">
        <v>0</v>
      </c>
      <c r="G18" s="36">
        <v>2</v>
      </c>
      <c r="H18" s="36">
        <f t="shared" si="1"/>
        <v>2</v>
      </c>
      <c r="I18" s="36">
        <v>0</v>
      </c>
      <c r="J18" s="36">
        <v>0</v>
      </c>
      <c r="K18" s="36">
        <v>0</v>
      </c>
      <c r="L18" s="36">
        <f t="shared" si="2"/>
        <v>0</v>
      </c>
      <c r="M18" s="36">
        <v>0</v>
      </c>
      <c r="N18" s="36">
        <v>0</v>
      </c>
      <c r="O18" s="37">
        <f t="shared" si="3"/>
        <v>1</v>
      </c>
      <c r="P18" s="37">
        <f t="shared" si="4"/>
        <v>0</v>
      </c>
      <c r="Q18" s="38">
        <v>0</v>
      </c>
    </row>
    <row r="19" spans="2:17" s="3" customFormat="1" ht="157.19999999999999" customHeight="1" x14ac:dyDescent="0.95">
      <c r="B19" s="35">
        <v>14</v>
      </c>
      <c r="C19" s="36" t="s">
        <v>26</v>
      </c>
      <c r="D19" s="36">
        <f t="shared" si="0"/>
        <v>10</v>
      </c>
      <c r="E19" s="36">
        <v>0</v>
      </c>
      <c r="F19" s="36">
        <v>0</v>
      </c>
      <c r="G19" s="36">
        <v>0</v>
      </c>
      <c r="H19" s="36">
        <f t="shared" si="1"/>
        <v>0</v>
      </c>
      <c r="I19" s="36">
        <v>0</v>
      </c>
      <c r="J19" s="36">
        <v>0</v>
      </c>
      <c r="K19" s="36">
        <v>1</v>
      </c>
      <c r="L19" s="36">
        <f t="shared" si="2"/>
        <v>9</v>
      </c>
      <c r="M19" s="36">
        <v>1</v>
      </c>
      <c r="N19" s="36">
        <v>8</v>
      </c>
      <c r="O19" s="37">
        <f t="shared" si="3"/>
        <v>0</v>
      </c>
      <c r="P19" s="37">
        <f t="shared" si="4"/>
        <v>0.8</v>
      </c>
      <c r="Q19" s="38">
        <f t="shared" si="5"/>
        <v>0.88888888888888884</v>
      </c>
    </row>
    <row r="20" spans="2:17" s="3" customFormat="1" ht="157.19999999999999" customHeight="1" x14ac:dyDescent="0.95">
      <c r="B20" s="35">
        <v>15</v>
      </c>
      <c r="C20" s="36" t="s">
        <v>30</v>
      </c>
      <c r="D20" s="36">
        <f t="shared" si="0"/>
        <v>14</v>
      </c>
      <c r="E20" s="36">
        <v>0</v>
      </c>
      <c r="F20" s="36">
        <v>0</v>
      </c>
      <c r="G20" s="36">
        <v>0</v>
      </c>
      <c r="H20" s="36">
        <f t="shared" si="1"/>
        <v>0</v>
      </c>
      <c r="I20" s="36">
        <v>0</v>
      </c>
      <c r="J20" s="36">
        <v>3</v>
      </c>
      <c r="K20" s="36">
        <v>0</v>
      </c>
      <c r="L20" s="36">
        <f t="shared" si="2"/>
        <v>11</v>
      </c>
      <c r="M20" s="36">
        <v>1</v>
      </c>
      <c r="N20" s="36">
        <v>10</v>
      </c>
      <c r="O20" s="37">
        <f t="shared" si="3"/>
        <v>0</v>
      </c>
      <c r="P20" s="37">
        <f t="shared" si="4"/>
        <v>0.7142857142857143</v>
      </c>
      <c r="Q20" s="38">
        <f t="shared" si="5"/>
        <v>0.90909090909090906</v>
      </c>
    </row>
    <row r="21" spans="2:17" s="3" customFormat="1" ht="157.19999999999999" customHeight="1" thickBot="1" x14ac:dyDescent="1">
      <c r="B21" s="35">
        <v>16</v>
      </c>
      <c r="C21" s="39" t="s">
        <v>35</v>
      </c>
      <c r="D21" s="36">
        <f t="shared" si="0"/>
        <v>9</v>
      </c>
      <c r="E21" s="36">
        <v>1</v>
      </c>
      <c r="F21" s="36">
        <v>0</v>
      </c>
      <c r="G21" s="36">
        <v>0</v>
      </c>
      <c r="H21" s="36">
        <f t="shared" si="1"/>
        <v>1</v>
      </c>
      <c r="I21" s="36">
        <v>0</v>
      </c>
      <c r="J21" s="36">
        <v>1</v>
      </c>
      <c r="K21" s="36">
        <v>1</v>
      </c>
      <c r="L21" s="36">
        <f t="shared" si="2"/>
        <v>6</v>
      </c>
      <c r="M21" s="36">
        <v>0</v>
      </c>
      <c r="N21" s="36">
        <v>6</v>
      </c>
      <c r="O21" s="37">
        <f t="shared" si="3"/>
        <v>0.1111111111111111</v>
      </c>
      <c r="P21" s="37">
        <f t="shared" si="4"/>
        <v>0.66666666666666663</v>
      </c>
      <c r="Q21" s="38">
        <f t="shared" si="5"/>
        <v>1</v>
      </c>
    </row>
    <row r="22" spans="2:17" s="33" customFormat="1" ht="157.19999999999999" customHeight="1" thickBot="1" x14ac:dyDescent="1.05">
      <c r="B22" s="40" t="s">
        <v>36</v>
      </c>
      <c r="C22" s="41"/>
      <c r="D22" s="42">
        <f t="shared" ref="D22:N22" si="6">SUM(D6:D21)</f>
        <v>1090</v>
      </c>
      <c r="E22" s="42">
        <f t="shared" si="6"/>
        <v>38</v>
      </c>
      <c r="F22" s="42">
        <f t="shared" si="6"/>
        <v>5</v>
      </c>
      <c r="G22" s="42">
        <f t="shared" si="6"/>
        <v>21</v>
      </c>
      <c r="H22" s="42">
        <f t="shared" si="6"/>
        <v>64</v>
      </c>
      <c r="I22" s="42">
        <f t="shared" si="6"/>
        <v>0</v>
      </c>
      <c r="J22" s="42">
        <f t="shared" si="6"/>
        <v>198</v>
      </c>
      <c r="K22" s="42">
        <f t="shared" si="6"/>
        <v>31</v>
      </c>
      <c r="L22" s="42">
        <f t="shared" si="6"/>
        <v>797</v>
      </c>
      <c r="M22" s="42">
        <f t="shared" si="6"/>
        <v>142</v>
      </c>
      <c r="N22" s="42">
        <f t="shared" si="6"/>
        <v>655</v>
      </c>
      <c r="O22" s="43">
        <f t="shared" si="3"/>
        <v>5.8715596330275233E-2</v>
      </c>
      <c r="P22" s="43">
        <f t="shared" si="4"/>
        <v>0.6009174311926605</v>
      </c>
      <c r="Q22" s="43">
        <f t="shared" si="5"/>
        <v>0.821831869510665</v>
      </c>
    </row>
  </sheetData>
  <mergeCells count="2">
    <mergeCell ref="B1:Q2"/>
    <mergeCell ref="B22:C2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Bank wise 1st loan </vt:lpstr>
      <vt:lpstr>Bank wise 2nd loan </vt:lpstr>
      <vt:lpstr>Bank wise 3rd loan  (3)</vt:lpstr>
      <vt:lpstr>'Bank wise 1st loan '!Print_Area</vt:lpstr>
      <vt:lpstr>'Bank wise 2nd loan '!Print_Area</vt:lpstr>
      <vt:lpstr>'Bank wise 3rd loan 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PC</dc:creator>
  <cp:lastModifiedBy>SLPC</cp:lastModifiedBy>
  <cp:lastPrinted>2023-08-10T12:43:11Z</cp:lastPrinted>
  <dcterms:created xsi:type="dcterms:W3CDTF">2023-08-02T07:36:14Z</dcterms:created>
  <dcterms:modified xsi:type="dcterms:W3CDTF">2023-08-10T12:43:31Z</dcterms:modified>
</cp:coreProperties>
</file>