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l Agenda and Annexures SLBC 165\"/>
    </mc:Choice>
  </mc:AlternateContent>
  <bookViews>
    <workbookView xWindow="0" yWindow="0" windowWidth="23040" windowHeight="8784"/>
  </bookViews>
  <sheets>
    <sheet name="Deposit Advances" sheetId="1" r:id="rId1"/>
  </sheets>
  <definedNames>
    <definedName name="\D" localSheetId="0">#REF!</definedName>
    <definedName name="\D">#REF!</definedName>
    <definedName name="\I" localSheetId="0">#REF!</definedName>
    <definedName name="\I">#REF!</definedName>
    <definedName name="_xlnm.Print_Area" localSheetId="0">'Deposit Advances'!$A$1:$V$53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6" i="1" l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R43" i="1"/>
  <c r="R49" i="1" s="1"/>
  <c r="Q43" i="1"/>
  <c r="Q49" i="1" s="1"/>
  <c r="P43" i="1"/>
  <c r="P49" i="1" s="1"/>
  <c r="O43" i="1"/>
  <c r="O49" i="1" s="1"/>
  <c r="N43" i="1"/>
  <c r="N49" i="1" s="1"/>
  <c r="M43" i="1"/>
  <c r="M49" i="1" s="1"/>
  <c r="L43" i="1"/>
  <c r="L49" i="1" s="1"/>
  <c r="K43" i="1"/>
  <c r="K49" i="1" s="1"/>
  <c r="J43" i="1"/>
  <c r="J49" i="1" s="1"/>
  <c r="I43" i="1"/>
  <c r="I49" i="1" s="1"/>
  <c r="H43" i="1"/>
  <c r="H49" i="1" s="1"/>
  <c r="G43" i="1"/>
  <c r="G49" i="1" s="1"/>
  <c r="F43" i="1"/>
  <c r="F49" i="1" s="1"/>
  <c r="E43" i="1"/>
  <c r="E49" i="1" s="1"/>
  <c r="D43" i="1"/>
  <c r="D49" i="1" s="1"/>
  <c r="C43" i="1"/>
  <c r="C49" i="1" s="1"/>
  <c r="R40" i="1"/>
  <c r="Q40" i="1"/>
  <c r="P40" i="1"/>
  <c r="O40" i="1"/>
  <c r="N40" i="1"/>
  <c r="M40" i="1"/>
  <c r="L40" i="1"/>
  <c r="K40" i="1"/>
  <c r="J40" i="1"/>
  <c r="I40" i="1"/>
  <c r="G40" i="1"/>
  <c r="F40" i="1"/>
  <c r="E40" i="1"/>
  <c r="D40" i="1"/>
  <c r="C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R23" i="1"/>
  <c r="Q23" i="1"/>
  <c r="Q48" i="1" s="1"/>
  <c r="P23" i="1"/>
  <c r="O23" i="1"/>
  <c r="O48" i="1" s="1"/>
  <c r="N23" i="1"/>
  <c r="M23" i="1"/>
  <c r="M48" i="1" s="1"/>
  <c r="L23" i="1"/>
  <c r="K23" i="1"/>
  <c r="K48" i="1" s="1"/>
  <c r="J23" i="1"/>
  <c r="I23" i="1"/>
  <c r="I48" i="1" s="1"/>
  <c r="G23" i="1"/>
  <c r="G48" i="1" s="1"/>
  <c r="F23" i="1"/>
  <c r="F48" i="1" s="1"/>
  <c r="E23" i="1"/>
  <c r="E48" i="1" s="1"/>
  <c r="E50" i="1" s="1"/>
  <c r="E52" i="1" s="1"/>
  <c r="D23" i="1"/>
  <c r="D48" i="1" s="1"/>
  <c r="C23" i="1"/>
  <c r="C48" i="1" s="1"/>
  <c r="H40" i="1" l="1"/>
  <c r="D50" i="1"/>
  <c r="D52" i="1" s="1"/>
  <c r="K50" i="1"/>
  <c r="K52" i="1" s="1"/>
  <c r="Q50" i="1"/>
  <c r="Q52" i="1" s="1"/>
  <c r="J48" i="1"/>
  <c r="P48" i="1"/>
  <c r="P50" i="1" s="1"/>
  <c r="P52" i="1" s="1"/>
  <c r="L48" i="1"/>
  <c r="R48" i="1"/>
  <c r="R50" i="1" s="1"/>
  <c r="R52" i="1" s="1"/>
  <c r="N48" i="1"/>
  <c r="N50" i="1" s="1"/>
  <c r="N52" i="1" s="1"/>
  <c r="L50" i="1"/>
  <c r="L52" i="1" s="1"/>
  <c r="F50" i="1"/>
  <c r="F52" i="1" s="1"/>
  <c r="M50" i="1"/>
  <c r="M52" i="1" s="1"/>
  <c r="G50" i="1"/>
  <c r="G52" i="1" s="1"/>
  <c r="I50" i="1"/>
  <c r="I52" i="1" s="1"/>
  <c r="O50" i="1"/>
  <c r="O52" i="1" s="1"/>
  <c r="C50" i="1"/>
  <c r="C52" i="1" s="1"/>
  <c r="J50" i="1"/>
  <c r="J52" i="1" s="1"/>
  <c r="H23" i="1"/>
  <c r="H48" i="1" s="1"/>
  <c r="H50" i="1" s="1"/>
  <c r="H52" i="1" s="1"/>
</calcChain>
</file>

<file path=xl/sharedStrings.xml><?xml version="1.0" encoding="utf-8"?>
<sst xmlns="http://schemas.openxmlformats.org/spreadsheetml/2006/main" count="75" uniqueCount="62">
  <si>
    <t>_</t>
  </si>
  <si>
    <t>Annexure -53</t>
  </si>
  <si>
    <t>S.NO</t>
  </si>
  <si>
    <t>BASIC BANKING DATA AS ON JUNE 2023</t>
  </si>
  <si>
    <t>(Amount in lacs)</t>
  </si>
  <si>
    <t>BANK NAME</t>
  </si>
  <si>
    <t>BRANCHES</t>
  </si>
  <si>
    <t>AGG.DEPOSITS</t>
  </si>
  <si>
    <t>TOTAL ADVANCES</t>
  </si>
  <si>
    <t>TOTAL NPA</t>
  </si>
  <si>
    <t>DEPOSITS</t>
  </si>
  <si>
    <t>ADVANCES</t>
  </si>
  <si>
    <t>RURAL</t>
  </si>
  <si>
    <t>S/U</t>
  </si>
  <si>
    <t>URBAN</t>
  </si>
  <si>
    <t>TOTAL</t>
  </si>
  <si>
    <t>A/Cs</t>
  </si>
  <si>
    <t>AMT.</t>
  </si>
  <si>
    <t>S/URBAN</t>
  </si>
  <si>
    <t>A</t>
  </si>
  <si>
    <t>PUBLIC SECTOR BANKS</t>
  </si>
  <si>
    <t xml:space="preserve">Punjab National Bank </t>
  </si>
  <si>
    <t>Punjab &amp; Sind Bank</t>
  </si>
  <si>
    <t>UCO Bank</t>
  </si>
  <si>
    <t xml:space="preserve">Bank of Baroda </t>
  </si>
  <si>
    <t>Bank of India</t>
  </si>
  <si>
    <t>Bank of Maharashtra</t>
  </si>
  <si>
    <t>Canara Bank</t>
  </si>
  <si>
    <t>Central Bank Of India</t>
  </si>
  <si>
    <t>Indian Bank</t>
  </si>
  <si>
    <t xml:space="preserve">Indian Overseas Bank </t>
  </si>
  <si>
    <t xml:space="preserve">State Bank Of India </t>
  </si>
  <si>
    <t xml:space="preserve">Union Bank Of India </t>
  </si>
  <si>
    <t>B</t>
  </si>
  <si>
    <t>PRIVATE SECTOR BANKS</t>
  </si>
  <si>
    <t>IDBI Bank</t>
  </si>
  <si>
    <t>J&amp;K Bank</t>
  </si>
  <si>
    <t>HDFC Bank</t>
  </si>
  <si>
    <t>ICICI Bank</t>
  </si>
  <si>
    <t>Kotak Mahindra Bank</t>
  </si>
  <si>
    <t>Yes Bank</t>
  </si>
  <si>
    <t xml:space="preserve">Federal Bank </t>
  </si>
  <si>
    <t>IndusInd Bank</t>
  </si>
  <si>
    <t>AXIS Bank</t>
  </si>
  <si>
    <t>Bandhan Bank</t>
  </si>
  <si>
    <t>RBL Bank</t>
  </si>
  <si>
    <t>AU Small Finance Bank</t>
  </si>
  <si>
    <t>Capital Small Finance Bank</t>
  </si>
  <si>
    <t>Ujjivan Small Finance Bank</t>
  </si>
  <si>
    <t>Jana Small Finance Bank</t>
  </si>
  <si>
    <t xml:space="preserve"> C   REGIONAL RURAL BANKS</t>
  </si>
  <si>
    <t xml:space="preserve">Punjab Gramin Bank </t>
  </si>
  <si>
    <t xml:space="preserve">D   COOPERATIVE BANKS </t>
  </si>
  <si>
    <t>Punjab State Cooperative Bank</t>
  </si>
  <si>
    <t>SCHEDULED COMMERCIAL BANKS</t>
  </si>
  <si>
    <t>Comm.Bks (A+B)</t>
  </si>
  <si>
    <t>RRBs ( C)</t>
  </si>
  <si>
    <t>TOTAL (A+B+C)</t>
  </si>
  <si>
    <t xml:space="preserve">              SYSTEM                                                            </t>
  </si>
  <si>
    <t>G. TOTAL (A+B+C+D)</t>
  </si>
  <si>
    <t>SLBC PUNJAB</t>
  </si>
  <si>
    <t>Annexure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</si>
</sst>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32"/>
      <name val="Calibri"/>
      <family val="2"/>
      <scheme val="minor"/>
    </font>
    <font>
      <sz val="26"/>
      <color theme="1"/>
      <name val="Calibri"/>
      <family val="2"/>
      <scheme val="minor"/>
    </font>
    <font>
      <sz val="32"/>
      <color theme="1"/>
      <name val="Calibri"/>
      <family val="2"/>
      <scheme val="minor"/>
    </font>
    <font>
      <b/>
      <sz val="32"/>
      <color theme="1"/>
      <name val="Tahoma"/>
      <family val="2"/>
    </font>
    <font>
      <b/>
      <sz val="26"/>
      <color theme="1"/>
      <name val="Tahoma"/>
      <family val="2"/>
    </font>
    <font>
      <b/>
      <sz val="36"/>
      <color theme="1"/>
      <name val="Tahoma"/>
      <family val="2"/>
    </font>
    <font>
      <sz val="36"/>
      <color theme="1"/>
      <name val="Tahoma"/>
      <family val="2"/>
    </font>
    <font>
      <b/>
      <sz val="48"/>
      <color theme="1"/>
      <name val="Tahoma"/>
      <family val="2"/>
    </font>
    <font>
      <b/>
      <sz val="26"/>
      <color theme="1"/>
      <name val="Rupee Foradian"/>
      <family val="2"/>
    </font>
    <font>
      <sz val="26"/>
      <color theme="1"/>
      <name val="Rupee Foradian"/>
      <family val="2"/>
    </font>
    <font>
      <b/>
      <sz val="3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36"/>
      <name val="Calibri"/>
      <family val="2"/>
      <scheme val="minor"/>
    </font>
    <font>
      <b/>
      <sz val="36"/>
      <name val="Tahoma"/>
      <family val="2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8" fillId="0" borderId="0"/>
  </cellStyleXfs>
  <cellXfs count="130">
    <xf numFmtId="0" fontId="0" fillId="0" borderId="0" xfId="0"/>
    <xf numFmtId="0" fontId="3" fillId="0" borderId="0" xfId="1" applyFont="1" applyFill="1" applyBorder="1"/>
    <xf numFmtId="0" fontId="4" fillId="0" borderId="0" xfId="1" applyFont="1" applyFill="1" applyBorder="1"/>
    <xf numFmtId="0" fontId="5" fillId="0" borderId="0" xfId="1" applyFont="1" applyFill="1" applyBorder="1"/>
    <xf numFmtId="1" fontId="5" fillId="0" borderId="0" xfId="1" applyNumberFormat="1" applyFont="1" applyFill="1" applyBorder="1"/>
    <xf numFmtId="0" fontId="5" fillId="0" borderId="0" xfId="1" applyFont="1" applyFill="1"/>
    <xf numFmtId="1" fontId="5" fillId="0" borderId="0" xfId="1" applyNumberFormat="1" applyFont="1" applyFill="1"/>
    <xf numFmtId="0" fontId="1" fillId="0" borderId="0" xfId="1" applyFill="1"/>
    <xf numFmtId="0" fontId="1" fillId="0" borderId="0" xfId="1"/>
    <xf numFmtId="0" fontId="6" fillId="0" borderId="0" xfId="1" applyFont="1" applyFill="1" applyBorder="1"/>
    <xf numFmtId="17" fontId="7" fillId="0" borderId="0" xfId="1" applyNumberFormat="1" applyFont="1" applyFill="1" applyBorder="1" applyAlignment="1">
      <alignment horizontal="right"/>
    </xf>
    <xf numFmtId="17" fontId="8" fillId="0" borderId="0" xfId="1" applyNumberFormat="1" applyFont="1" applyFill="1" applyBorder="1" applyAlignment="1">
      <alignment horizontal="right"/>
    </xf>
    <xf numFmtId="1" fontId="8" fillId="0" borderId="0" xfId="1" applyNumberFormat="1" applyFont="1" applyFill="1" applyBorder="1" applyAlignment="1">
      <alignment horizontal="right"/>
    </xf>
    <xf numFmtId="1" fontId="9" fillId="0" borderId="0" xfId="1" applyNumberFormat="1" applyFont="1" applyFill="1" applyBorder="1" applyAlignment="1">
      <alignment horizontal="center"/>
    </xf>
    <xf numFmtId="1" fontId="10" fillId="0" borderId="0" xfId="1" applyNumberFormat="1" applyFont="1" applyFill="1" applyBorder="1" applyAlignment="1">
      <alignment horizontal="center"/>
    </xf>
    <xf numFmtId="17" fontId="7" fillId="0" borderId="2" xfId="1" applyNumberFormat="1" applyFont="1" applyFill="1" applyBorder="1" applyAlignment="1">
      <alignment horizontal="right"/>
    </xf>
    <xf numFmtId="1" fontId="11" fillId="0" borderId="0" xfId="1" applyNumberFormat="1" applyFont="1" applyFill="1" applyBorder="1" applyAlignment="1">
      <alignment horizontal="center"/>
    </xf>
    <xf numFmtId="17" fontId="7" fillId="0" borderId="3" xfId="1" applyNumberFormat="1" applyFont="1" applyFill="1" applyBorder="1" applyAlignment="1">
      <alignment horizontal="right"/>
    </xf>
    <xf numFmtId="0" fontId="8" fillId="0" borderId="11" xfId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center" vertical="center"/>
    </xf>
    <xf numFmtId="0" fontId="8" fillId="0" borderId="13" xfId="1" applyFont="1" applyFill="1" applyBorder="1" applyAlignment="1">
      <alignment horizontal="center" vertical="center"/>
    </xf>
    <xf numFmtId="0" fontId="8" fillId="0" borderId="14" xfId="1" applyFont="1" applyFill="1" applyBorder="1" applyAlignment="1">
      <alignment horizontal="center" vertical="center"/>
    </xf>
    <xf numFmtId="0" fontId="8" fillId="0" borderId="15" xfId="1" applyFont="1" applyFill="1" applyBorder="1" applyAlignment="1">
      <alignment horizontal="center" vertical="center"/>
    </xf>
    <xf numFmtId="1" fontId="8" fillId="0" borderId="11" xfId="1" applyNumberFormat="1" applyFont="1" applyFill="1" applyBorder="1" applyAlignment="1">
      <alignment horizontal="center" vertical="center"/>
    </xf>
    <xf numFmtId="1" fontId="8" fillId="0" borderId="13" xfId="1" applyNumberFormat="1" applyFont="1" applyFill="1" applyBorder="1" applyAlignment="1">
      <alignment horizontal="center" vertical="center"/>
    </xf>
    <xf numFmtId="1" fontId="8" fillId="0" borderId="14" xfId="1" applyNumberFormat="1" applyFont="1" applyFill="1" applyBorder="1" applyAlignment="1">
      <alignment horizontal="center" vertical="center"/>
    </xf>
    <xf numFmtId="1" fontId="8" fillId="0" borderId="12" xfId="1" applyNumberFormat="1" applyFont="1" applyFill="1" applyBorder="1" applyAlignment="1">
      <alignment horizontal="center" vertical="center"/>
    </xf>
    <xf numFmtId="1" fontId="8" fillId="0" borderId="16" xfId="1" applyNumberFormat="1" applyFont="1" applyFill="1" applyBorder="1" applyAlignment="1">
      <alignment horizontal="center" vertical="center"/>
    </xf>
    <xf numFmtId="0" fontId="3" fillId="0" borderId="1" xfId="1" applyFont="1" applyFill="1" applyBorder="1"/>
    <xf numFmtId="0" fontId="9" fillId="0" borderId="16" xfId="1" applyFont="1" applyFill="1" applyBorder="1" applyAlignment="1">
      <alignment vertical="center"/>
    </xf>
    <xf numFmtId="0" fontId="9" fillId="0" borderId="9" xfId="1" applyFont="1" applyFill="1" applyBorder="1" applyAlignment="1">
      <alignment vertical="center"/>
    </xf>
    <xf numFmtId="0" fontId="9" fillId="0" borderId="7" xfId="1" applyFont="1" applyFill="1" applyBorder="1" applyAlignment="1">
      <alignment vertical="center"/>
    </xf>
    <xf numFmtId="0" fontId="14" fillId="2" borderId="17" xfId="1" applyFont="1" applyFill="1" applyBorder="1"/>
    <xf numFmtId="0" fontId="9" fillId="2" borderId="9" xfId="1" applyFont="1" applyFill="1" applyBorder="1" applyAlignment="1">
      <alignment vertical="center"/>
    </xf>
    <xf numFmtId="1" fontId="9" fillId="2" borderId="18" xfId="1" applyNumberFormat="1" applyFont="1" applyFill="1" applyBorder="1" applyAlignment="1">
      <alignment vertical="center"/>
    </xf>
    <xf numFmtId="1" fontId="9" fillId="2" borderId="19" xfId="1" applyNumberFormat="1" applyFont="1" applyFill="1" applyBorder="1" applyAlignment="1">
      <alignment vertical="center"/>
    </xf>
    <xf numFmtId="1" fontId="9" fillId="2" borderId="20" xfId="1" applyNumberFormat="1" applyFont="1" applyFill="1" applyBorder="1" applyAlignment="1">
      <alignment vertical="center"/>
    </xf>
    <xf numFmtId="1" fontId="9" fillId="2" borderId="17" xfId="1" applyNumberFormat="1" applyFont="1" applyFill="1" applyBorder="1" applyAlignment="1">
      <alignment vertical="center"/>
    </xf>
    <xf numFmtId="1" fontId="9" fillId="2" borderId="9" xfId="1" applyNumberFormat="1" applyFont="1" applyFill="1" applyBorder="1" applyAlignment="1">
      <alignment vertical="center"/>
    </xf>
    <xf numFmtId="1" fontId="15" fillId="3" borderId="0" xfId="1" applyNumberFormat="1" applyFont="1" applyFill="1"/>
    <xf numFmtId="0" fontId="1" fillId="3" borderId="0" xfId="1" applyFill="1"/>
    <xf numFmtId="0" fontId="14" fillId="2" borderId="21" xfId="1" applyFont="1" applyFill="1" applyBorder="1"/>
    <xf numFmtId="0" fontId="9" fillId="2" borderId="22" xfId="1" applyFont="1" applyFill="1" applyBorder="1" applyAlignment="1">
      <alignment vertical="center"/>
    </xf>
    <xf numFmtId="1" fontId="9" fillId="2" borderId="23" xfId="1" applyNumberFormat="1" applyFont="1" applyFill="1" applyBorder="1" applyAlignment="1">
      <alignment vertical="center"/>
    </xf>
    <xf numFmtId="1" fontId="9" fillId="2" borderId="22" xfId="1" applyNumberFormat="1" applyFont="1" applyFill="1" applyBorder="1" applyAlignment="1">
      <alignment vertical="center"/>
    </xf>
    <xf numFmtId="1" fontId="9" fillId="2" borderId="24" xfId="1" applyNumberFormat="1" applyFont="1" applyFill="1" applyBorder="1" applyAlignment="1">
      <alignment vertical="center"/>
    </xf>
    <xf numFmtId="1" fontId="9" fillId="2" borderId="25" xfId="1" applyNumberFormat="1" applyFont="1" applyFill="1" applyBorder="1" applyAlignment="1">
      <alignment vertical="center"/>
    </xf>
    <xf numFmtId="1" fontId="9" fillId="2" borderId="21" xfId="1" applyNumberFormat="1" applyFont="1" applyFill="1" applyBorder="1" applyAlignment="1">
      <alignment vertical="center"/>
    </xf>
    <xf numFmtId="0" fontId="1" fillId="0" borderId="0" xfId="1" applyFont="1" applyFill="1"/>
    <xf numFmtId="0" fontId="1" fillId="3" borderId="0" xfId="1" applyFont="1" applyFill="1"/>
    <xf numFmtId="1" fontId="9" fillId="2" borderId="26" xfId="1" applyNumberFormat="1" applyFont="1" applyFill="1" applyBorder="1" applyAlignment="1">
      <alignment vertical="center"/>
    </xf>
    <xf numFmtId="1" fontId="9" fillId="2" borderId="27" xfId="1" applyNumberFormat="1" applyFont="1" applyFill="1" applyBorder="1" applyAlignment="1">
      <alignment vertical="center"/>
    </xf>
    <xf numFmtId="0" fontId="1" fillId="2" borderId="0" xfId="1" applyFont="1" applyFill="1"/>
    <xf numFmtId="0" fontId="14" fillId="2" borderId="28" xfId="1" applyFont="1" applyFill="1" applyBorder="1"/>
    <xf numFmtId="0" fontId="9" fillId="2" borderId="26" xfId="1" applyFont="1" applyFill="1" applyBorder="1" applyAlignment="1">
      <alignment vertical="center"/>
    </xf>
    <xf numFmtId="1" fontId="9" fillId="2" borderId="29" xfId="1" applyNumberFormat="1" applyFont="1" applyFill="1" applyBorder="1" applyAlignment="1">
      <alignment vertical="center"/>
    </xf>
    <xf numFmtId="1" fontId="9" fillId="2" borderId="30" xfId="1" applyNumberFormat="1" applyFont="1" applyFill="1" applyBorder="1" applyAlignment="1">
      <alignment vertical="center"/>
    </xf>
    <xf numFmtId="1" fontId="9" fillId="2" borderId="31" xfId="1" applyNumberFormat="1" applyFont="1" applyFill="1" applyBorder="1" applyAlignment="1">
      <alignment vertical="center"/>
    </xf>
    <xf numFmtId="1" fontId="9" fillId="2" borderId="32" xfId="1" applyNumberFormat="1" applyFont="1" applyFill="1" applyBorder="1" applyAlignment="1">
      <alignment vertical="center"/>
    </xf>
    <xf numFmtId="1" fontId="9" fillId="2" borderId="33" xfId="1" applyNumberFormat="1" applyFont="1" applyFill="1" applyBorder="1" applyAlignment="1">
      <alignment vertical="center"/>
    </xf>
    <xf numFmtId="1" fontId="9" fillId="2" borderId="28" xfId="1" applyNumberFormat="1" applyFont="1" applyFill="1" applyBorder="1" applyAlignment="1">
      <alignment vertical="center"/>
    </xf>
    <xf numFmtId="1" fontId="9" fillId="2" borderId="11" xfId="1" applyNumberFormat="1" applyFont="1" applyFill="1" applyBorder="1" applyAlignment="1">
      <alignment vertical="center"/>
    </xf>
    <xf numFmtId="1" fontId="9" fillId="2" borderId="16" xfId="1" applyNumberFormat="1" applyFont="1" applyFill="1" applyBorder="1" applyAlignment="1">
      <alignment vertical="center"/>
    </xf>
    <xf numFmtId="1" fontId="9" fillId="2" borderId="34" xfId="1" applyNumberFormat="1" applyFont="1" applyFill="1" applyBorder="1" applyAlignment="1">
      <alignment vertical="center"/>
    </xf>
    <xf numFmtId="1" fontId="9" fillId="2" borderId="4" xfId="1" applyNumberFormat="1" applyFont="1" applyFill="1" applyBorder="1" applyAlignment="1">
      <alignment vertical="center"/>
    </xf>
    <xf numFmtId="0" fontId="14" fillId="2" borderId="35" xfId="1" applyFont="1" applyFill="1" applyBorder="1"/>
    <xf numFmtId="0" fontId="16" fillId="2" borderId="21" xfId="1" applyFont="1" applyFill="1" applyBorder="1"/>
    <xf numFmtId="0" fontId="17" fillId="2" borderId="0" xfId="1" applyFont="1" applyFill="1" applyBorder="1" applyAlignment="1">
      <alignment vertical="center"/>
    </xf>
    <xf numFmtId="1" fontId="9" fillId="2" borderId="36" xfId="1" applyNumberFormat="1" applyFont="1" applyFill="1" applyBorder="1" applyAlignment="1">
      <alignment vertical="center"/>
    </xf>
    <xf numFmtId="1" fontId="9" fillId="2" borderId="35" xfId="1" applyNumberFormat="1" applyFont="1" applyFill="1" applyBorder="1" applyAlignment="1">
      <alignment vertical="center"/>
    </xf>
    <xf numFmtId="0" fontId="17" fillId="2" borderId="22" xfId="1" applyFont="1" applyFill="1" applyBorder="1" applyAlignment="1">
      <alignment vertical="center"/>
    </xf>
    <xf numFmtId="1" fontId="17" fillId="2" borderId="23" xfId="1" applyNumberFormat="1" applyFont="1" applyFill="1" applyBorder="1" applyAlignment="1">
      <alignment vertical="center"/>
    </xf>
    <xf numFmtId="0" fontId="2" fillId="0" borderId="0" xfId="1" applyFont="1" applyFill="1"/>
    <xf numFmtId="0" fontId="2" fillId="3" borderId="0" xfId="1" applyFont="1" applyFill="1"/>
    <xf numFmtId="0" fontId="16" fillId="2" borderId="28" xfId="1" applyFont="1" applyFill="1" applyBorder="1"/>
    <xf numFmtId="0" fontId="17" fillId="2" borderId="26" xfId="1" applyFont="1" applyFill="1" applyBorder="1" applyAlignment="1">
      <alignment vertical="center"/>
    </xf>
    <xf numFmtId="1" fontId="9" fillId="2" borderId="14" xfId="1" applyNumberFormat="1" applyFont="1" applyFill="1" applyBorder="1" applyAlignment="1">
      <alignment vertical="center"/>
    </xf>
    <xf numFmtId="0" fontId="16" fillId="2" borderId="17" xfId="1" applyFont="1" applyFill="1" applyBorder="1"/>
    <xf numFmtId="0" fontId="17" fillId="2" borderId="1" xfId="1" applyFont="1" applyFill="1" applyBorder="1" applyAlignment="1">
      <alignment vertical="center"/>
    </xf>
    <xf numFmtId="0" fontId="9" fillId="2" borderId="7" xfId="1" applyFont="1" applyFill="1" applyBorder="1" applyAlignment="1">
      <alignment vertical="center"/>
    </xf>
    <xf numFmtId="0" fontId="9" fillId="2" borderId="8" xfId="1" applyFont="1" applyFill="1" applyBorder="1" applyAlignment="1">
      <alignment vertical="center"/>
    </xf>
    <xf numFmtId="0" fontId="17" fillId="2" borderId="16" xfId="1" applyFont="1" applyFill="1" applyBorder="1" applyAlignment="1">
      <alignment vertical="center"/>
    </xf>
    <xf numFmtId="0" fontId="17" fillId="2" borderId="35" xfId="1" applyFont="1" applyFill="1" applyBorder="1" applyAlignment="1">
      <alignment vertical="center"/>
    </xf>
    <xf numFmtId="0" fontId="9" fillId="2" borderId="0" xfId="1" applyFont="1" applyFill="1" applyBorder="1" applyAlignment="1">
      <alignment vertical="center"/>
    </xf>
    <xf numFmtId="0" fontId="9" fillId="2" borderId="38" xfId="1" applyFont="1" applyFill="1" applyBorder="1" applyAlignment="1">
      <alignment vertical="center"/>
    </xf>
    <xf numFmtId="0" fontId="17" fillId="2" borderId="39" xfId="1" applyFont="1" applyFill="1" applyBorder="1" applyAlignment="1">
      <alignment vertical="center"/>
    </xf>
    <xf numFmtId="1" fontId="9" fillId="2" borderId="40" xfId="1" applyNumberFormat="1" applyFont="1" applyFill="1" applyBorder="1" applyAlignment="1">
      <alignment vertical="center"/>
    </xf>
    <xf numFmtId="1" fontId="9" fillId="2" borderId="3" xfId="1" applyNumberFormat="1" applyFont="1" applyFill="1" applyBorder="1" applyAlignment="1">
      <alignment vertical="center"/>
    </xf>
    <xf numFmtId="0" fontId="9" fillId="2" borderId="16" xfId="1" applyFont="1" applyFill="1" applyBorder="1" applyAlignment="1">
      <alignment vertical="center"/>
    </xf>
    <xf numFmtId="0" fontId="9" fillId="2" borderId="4" xfId="1" applyFont="1" applyFill="1" applyBorder="1" applyAlignment="1">
      <alignment vertical="center"/>
    </xf>
    <xf numFmtId="0" fontId="9" fillId="2" borderId="5" xfId="1" applyFont="1" applyFill="1" applyBorder="1" applyAlignment="1">
      <alignment vertical="center"/>
    </xf>
    <xf numFmtId="0" fontId="9" fillId="2" borderId="6" xfId="1" applyFont="1" applyFill="1" applyBorder="1" applyAlignment="1">
      <alignment vertical="center"/>
    </xf>
    <xf numFmtId="0" fontId="16" fillId="2" borderId="30" xfId="1" applyFont="1" applyFill="1" applyBorder="1"/>
    <xf numFmtId="0" fontId="17" fillId="2" borderId="41" xfId="1" applyFont="1" applyFill="1" applyBorder="1" applyAlignment="1">
      <alignment vertical="center"/>
    </xf>
    <xf numFmtId="0" fontId="3" fillId="0" borderId="0" xfId="1" applyFont="1" applyFill="1"/>
    <xf numFmtId="0" fontId="4" fillId="0" borderId="0" xfId="1" applyFont="1" applyFill="1"/>
    <xf numFmtId="1" fontId="8" fillId="0" borderId="4" xfId="1" applyNumberFormat="1" applyFont="1" applyFill="1" applyBorder="1" applyAlignment="1">
      <alignment horizontal="center" vertical="center"/>
    </xf>
    <xf numFmtId="1" fontId="8" fillId="0" borderId="6" xfId="1" applyNumberFormat="1" applyFont="1" applyFill="1" applyBorder="1" applyAlignment="1">
      <alignment horizontal="center" vertical="center"/>
    </xf>
    <xf numFmtId="1" fontId="9" fillId="0" borderId="0" xfId="1" applyNumberFormat="1" applyFont="1" applyFill="1" applyBorder="1" applyAlignment="1">
      <alignment horizontal="center"/>
    </xf>
    <xf numFmtId="1" fontId="10" fillId="0" borderId="0" xfId="1" applyNumberFormat="1" applyFont="1" applyFill="1" applyBorder="1" applyAlignment="1">
      <alignment horizontal="center"/>
    </xf>
    <xf numFmtId="0" fontId="8" fillId="0" borderId="1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center" vertical="center" wrapText="1"/>
    </xf>
    <xf numFmtId="0" fontId="11" fillId="0" borderId="6" xfId="1" applyFont="1" applyFill="1" applyBorder="1" applyAlignment="1">
      <alignment horizontal="center" vertical="center" wrapText="1"/>
    </xf>
    <xf numFmtId="0" fontId="12" fillId="0" borderId="7" xfId="1" applyFont="1" applyFill="1" applyBorder="1" applyAlignment="1">
      <alignment horizontal="right"/>
    </xf>
    <xf numFmtId="0" fontId="13" fillId="0" borderId="7" xfId="1" applyFont="1" applyFill="1" applyBorder="1" applyAlignment="1"/>
    <xf numFmtId="0" fontId="13" fillId="0" borderId="8" xfId="1" applyFont="1" applyFill="1" applyBorder="1" applyAlignment="1"/>
    <xf numFmtId="0" fontId="7" fillId="0" borderId="9" xfId="1" applyFont="1" applyFill="1" applyBorder="1" applyAlignment="1">
      <alignment horizontal="left" vertical="top"/>
    </xf>
    <xf numFmtId="0" fontId="7" fillId="0" borderId="10" xfId="1" applyFont="1" applyFill="1" applyBorder="1" applyAlignment="1">
      <alignment horizontal="left" vertical="top"/>
    </xf>
    <xf numFmtId="0" fontId="8" fillId="0" borderId="4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1" fontId="8" fillId="0" borderId="4" xfId="1" applyNumberFormat="1" applyFont="1" applyFill="1" applyBorder="1" applyAlignment="1">
      <alignment horizontal="center" vertical="center"/>
    </xf>
    <xf numFmtId="1" fontId="8" fillId="0" borderId="6" xfId="1" applyNumberFormat="1" applyFont="1" applyFill="1" applyBorder="1" applyAlignment="1">
      <alignment horizontal="center" vertical="center"/>
    </xf>
    <xf numFmtId="1" fontId="8" fillId="0" borderId="5" xfId="1" applyNumberFormat="1" applyFont="1" applyFill="1" applyBorder="1" applyAlignment="1">
      <alignment horizontal="center" vertical="center"/>
    </xf>
    <xf numFmtId="1" fontId="9" fillId="0" borderId="42" xfId="1" applyNumberFormat="1" applyFont="1" applyFill="1" applyBorder="1" applyAlignment="1">
      <alignment horizontal="right" vertical="center"/>
    </xf>
    <xf numFmtId="1" fontId="9" fillId="0" borderId="0" xfId="1" applyNumberFormat="1" applyFont="1" applyFill="1" applyBorder="1" applyAlignment="1">
      <alignment horizontal="right" vertical="center"/>
    </xf>
    <xf numFmtId="1" fontId="9" fillId="0" borderId="38" xfId="1" applyNumberFormat="1" applyFont="1" applyFill="1" applyBorder="1" applyAlignment="1">
      <alignment horizontal="right" vertical="center"/>
    </xf>
    <xf numFmtId="0" fontId="9" fillId="2" borderId="4" xfId="1" applyFont="1" applyFill="1" applyBorder="1" applyAlignment="1">
      <alignment horizontal="center" vertical="center"/>
    </xf>
    <xf numFmtId="0" fontId="9" fillId="2" borderId="6" xfId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left" vertical="center"/>
    </xf>
    <xf numFmtId="0" fontId="9" fillId="2" borderId="5" xfId="1" applyFont="1" applyFill="1" applyBorder="1" applyAlignment="1">
      <alignment horizontal="left" vertical="center"/>
    </xf>
    <xf numFmtId="0" fontId="9" fillId="2" borderId="6" xfId="1" applyFont="1" applyFill="1" applyBorder="1" applyAlignment="1">
      <alignment horizontal="left" vertical="center"/>
    </xf>
    <xf numFmtId="0" fontId="17" fillId="2" borderId="4" xfId="1" applyFont="1" applyFill="1" applyBorder="1" applyAlignment="1">
      <alignment horizontal="center" vertical="center"/>
    </xf>
    <xf numFmtId="0" fontId="17" fillId="2" borderId="6" xfId="1" applyFont="1" applyFill="1" applyBorder="1" applyAlignment="1">
      <alignment horizontal="center" vertical="center"/>
    </xf>
    <xf numFmtId="0" fontId="17" fillId="2" borderId="37" xfId="1" applyFont="1" applyFill="1" applyBorder="1" applyAlignment="1">
      <alignment horizontal="center" vertical="center"/>
    </xf>
    <xf numFmtId="0" fontId="9" fillId="0" borderId="8" xfId="1" applyFont="1" applyFill="1" applyBorder="1" applyAlignment="1">
      <alignment vertical="center"/>
    </xf>
    <xf numFmtId="1" fontId="17" fillId="0" borderId="0" xfId="2" applyNumberFormat="1" applyFont="1" applyBorder="1" applyAlignment="1">
      <alignment horizontal="right" vertical="center"/>
    </xf>
  </cellXfs>
  <cellStyles count="3">
    <cellStyle name="Normal" xfId="0" builtinId="0"/>
    <cellStyle name="Normal 2" xfId="2"/>
    <cellStyle name="Normal 3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3"/>
  <sheetViews>
    <sheetView tabSelected="1" view="pageBreakPreview" topLeftCell="B4" zoomScale="23" zoomScaleNormal="70" zoomScaleSheetLayoutView="23" workbookViewId="0">
      <pane xSplit="1" ySplit="7" topLeftCell="F38" activePane="bottomRight" state="frozen"/>
      <selection activeCell="AF16" sqref="AF16"/>
      <selection pane="topRight" activeCell="AF16" sqref="AF16"/>
      <selection pane="bottomLeft" activeCell="AF16" sqref="AF16"/>
      <selection pane="bottomRight" activeCell="B5" sqref="A5:R53"/>
    </sheetView>
  </sheetViews>
  <sheetFormatPr defaultRowHeight="40.799999999999997"/>
  <cols>
    <col min="1" max="1" width="19.33203125" style="94" customWidth="1"/>
    <col min="2" max="2" width="111.88671875" style="95" customWidth="1"/>
    <col min="3" max="6" width="33.88671875" style="5" customWidth="1"/>
    <col min="7" max="9" width="54.109375" style="5" customWidth="1"/>
    <col min="10" max="10" width="71.5546875" style="5" customWidth="1"/>
    <col min="11" max="15" width="54.109375" style="6" customWidth="1"/>
    <col min="16" max="16" width="61.44140625" style="6" customWidth="1"/>
    <col min="17" max="18" width="54.109375" style="6" customWidth="1"/>
    <col min="19" max="19" width="8.88671875" style="7"/>
    <col min="20" max="20" width="5.33203125" style="7" customWidth="1"/>
    <col min="21" max="23" width="8.88671875" style="7" hidden="1" customWidth="1"/>
    <col min="24" max="24" width="35.88671875" style="8" customWidth="1"/>
    <col min="25" max="16384" width="8.88671875" style="8"/>
  </cols>
  <sheetData>
    <row r="1" spans="1:24">
      <c r="A1" s="1"/>
      <c r="B1" s="2"/>
      <c r="C1" s="3"/>
      <c r="D1" s="3"/>
      <c r="E1" s="3"/>
      <c r="F1" s="3"/>
      <c r="G1" s="3"/>
      <c r="H1" s="3"/>
      <c r="I1" s="3"/>
      <c r="J1" s="3"/>
      <c r="K1" s="4"/>
      <c r="L1" s="4"/>
      <c r="M1" s="4"/>
      <c r="N1" s="4"/>
      <c r="O1" s="4"/>
      <c r="P1" s="4"/>
      <c r="Q1" s="5"/>
    </row>
    <row r="2" spans="1:24">
      <c r="A2" s="1"/>
      <c r="B2" s="9"/>
      <c r="C2" s="3"/>
      <c r="D2" s="3"/>
      <c r="E2" s="3"/>
      <c r="F2" s="3"/>
      <c r="G2" s="3"/>
      <c r="H2" s="3"/>
      <c r="I2" s="3"/>
      <c r="J2" s="3"/>
      <c r="K2" s="4"/>
      <c r="L2" s="4"/>
      <c r="M2" s="4"/>
      <c r="N2" s="4"/>
      <c r="O2" s="4"/>
      <c r="P2" s="4"/>
      <c r="Q2" s="4"/>
      <c r="R2" s="4"/>
    </row>
    <row r="3" spans="1:24" ht="43.8">
      <c r="A3" s="1"/>
      <c r="B3" s="10" t="s">
        <v>0</v>
      </c>
      <c r="C3" s="11"/>
      <c r="D3" s="11"/>
      <c r="E3" s="11"/>
      <c r="F3" s="11"/>
      <c r="G3" s="11"/>
      <c r="H3" s="11"/>
      <c r="I3" s="11"/>
      <c r="J3" s="11"/>
      <c r="K3" s="12"/>
      <c r="L3" s="12"/>
      <c r="M3" s="12"/>
      <c r="N3" s="12"/>
      <c r="O3" s="12"/>
      <c r="P3" s="98" t="s">
        <v>1</v>
      </c>
      <c r="Q3" s="99"/>
      <c r="R3" s="99"/>
    </row>
    <row r="4" spans="1:24" ht="43.8">
      <c r="A4" s="1"/>
      <c r="B4" s="15"/>
      <c r="C4" s="11"/>
      <c r="D4" s="11"/>
      <c r="E4" s="11"/>
      <c r="F4" s="11"/>
      <c r="G4" s="11"/>
      <c r="H4" s="11"/>
      <c r="I4" s="11"/>
      <c r="J4" s="11"/>
      <c r="K4" s="12"/>
      <c r="L4" s="12"/>
      <c r="M4" s="12"/>
      <c r="N4" s="12"/>
      <c r="O4" s="12"/>
      <c r="P4" s="13"/>
      <c r="R4" s="14"/>
    </row>
    <row r="5" spans="1:24" ht="59.4" thickBot="1">
      <c r="A5" s="1"/>
      <c r="B5" s="17"/>
      <c r="C5" s="11"/>
      <c r="D5" s="11"/>
      <c r="E5" s="11"/>
      <c r="F5" s="11"/>
      <c r="G5" s="11"/>
      <c r="H5" s="11"/>
      <c r="I5" s="11"/>
      <c r="J5" s="11"/>
      <c r="K5" s="12"/>
      <c r="L5" s="12"/>
      <c r="M5" s="12"/>
      <c r="N5" s="12"/>
      <c r="O5" s="12"/>
      <c r="P5" s="13"/>
      <c r="Q5" s="16" t="s">
        <v>61</v>
      </c>
      <c r="R5" s="14"/>
    </row>
    <row r="6" spans="1:24" ht="58.8" customHeight="1" thickBot="1">
      <c r="A6" s="100" t="s">
        <v>2</v>
      </c>
      <c r="B6" s="103" t="s">
        <v>3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5"/>
    </row>
    <row r="7" spans="1:24" ht="53.4" customHeight="1" thickBot="1">
      <c r="A7" s="101"/>
      <c r="B7" s="106" t="s">
        <v>4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8"/>
    </row>
    <row r="8" spans="1:24" ht="91.2" customHeight="1" thickBot="1">
      <c r="A8" s="101"/>
      <c r="B8" s="109" t="s">
        <v>5</v>
      </c>
      <c r="C8" s="111" t="s">
        <v>6</v>
      </c>
      <c r="D8" s="112"/>
      <c r="E8" s="112"/>
      <c r="F8" s="113"/>
      <c r="G8" s="111" t="s">
        <v>7</v>
      </c>
      <c r="H8" s="113"/>
      <c r="I8" s="111" t="s">
        <v>8</v>
      </c>
      <c r="J8" s="113"/>
      <c r="K8" s="114" t="s">
        <v>9</v>
      </c>
      <c r="L8" s="115"/>
      <c r="M8" s="114" t="s">
        <v>10</v>
      </c>
      <c r="N8" s="116"/>
      <c r="O8" s="115"/>
      <c r="P8" s="114" t="s">
        <v>11</v>
      </c>
      <c r="Q8" s="116"/>
      <c r="R8" s="115"/>
    </row>
    <row r="9" spans="1:24" ht="91.2" customHeight="1" thickBot="1">
      <c r="A9" s="102"/>
      <c r="B9" s="110"/>
      <c r="C9" s="18" t="s">
        <v>12</v>
      </c>
      <c r="D9" s="19" t="s">
        <v>13</v>
      </c>
      <c r="E9" s="19" t="s">
        <v>14</v>
      </c>
      <c r="F9" s="20" t="s">
        <v>15</v>
      </c>
      <c r="G9" s="21" t="s">
        <v>16</v>
      </c>
      <c r="H9" s="22" t="s">
        <v>17</v>
      </c>
      <c r="I9" s="18" t="s">
        <v>16</v>
      </c>
      <c r="J9" s="20" t="s">
        <v>17</v>
      </c>
      <c r="K9" s="23" t="s">
        <v>16</v>
      </c>
      <c r="L9" s="24" t="s">
        <v>17</v>
      </c>
      <c r="M9" s="25" t="s">
        <v>12</v>
      </c>
      <c r="N9" s="26" t="s">
        <v>18</v>
      </c>
      <c r="O9" s="97" t="s">
        <v>14</v>
      </c>
      <c r="P9" s="96" t="s">
        <v>12</v>
      </c>
      <c r="Q9" s="27" t="s">
        <v>18</v>
      </c>
      <c r="R9" s="97" t="s">
        <v>14</v>
      </c>
    </row>
    <row r="10" spans="1:24" ht="52.2" customHeight="1" thickBot="1">
      <c r="A10" s="28" t="s">
        <v>19</v>
      </c>
      <c r="B10" s="29" t="s">
        <v>20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1"/>
      <c r="P10" s="30"/>
      <c r="Q10" s="30"/>
      <c r="R10" s="128"/>
    </row>
    <row r="11" spans="1:24" s="40" customFormat="1" ht="65.400000000000006" customHeight="1" thickBot="1">
      <c r="A11" s="32">
        <v>1</v>
      </c>
      <c r="B11" s="33" t="s">
        <v>21</v>
      </c>
      <c r="C11" s="34">
        <v>433</v>
      </c>
      <c r="D11" s="34">
        <v>231</v>
      </c>
      <c r="E11" s="34">
        <v>250</v>
      </c>
      <c r="F11" s="34">
        <v>914</v>
      </c>
      <c r="G11" s="35">
        <v>16791497</v>
      </c>
      <c r="H11" s="35">
        <v>11769410.145404801</v>
      </c>
      <c r="I11" s="35">
        <v>604783</v>
      </c>
      <c r="J11" s="35">
        <v>4584468.4794666003</v>
      </c>
      <c r="K11" s="34">
        <v>78071</v>
      </c>
      <c r="L11" s="34">
        <v>907222.46049020009</v>
      </c>
      <c r="M11" s="34">
        <v>3607928.5793854999</v>
      </c>
      <c r="N11" s="36">
        <v>3673696.1095632003</v>
      </c>
      <c r="O11" s="37">
        <v>4487785.4564561006</v>
      </c>
      <c r="P11" s="38">
        <v>1109320.8353402</v>
      </c>
      <c r="Q11" s="36">
        <v>1126326.9205848</v>
      </c>
      <c r="R11" s="37">
        <v>2348820.7235416002</v>
      </c>
      <c r="S11" s="7"/>
      <c r="T11" s="7"/>
      <c r="U11" s="7"/>
      <c r="V11" s="7"/>
      <c r="W11" s="7"/>
      <c r="X11" s="39"/>
    </row>
    <row r="12" spans="1:24" s="49" customFormat="1" ht="65.400000000000006" customHeight="1">
      <c r="A12" s="41">
        <v>2</v>
      </c>
      <c r="B12" s="42" t="s">
        <v>22</v>
      </c>
      <c r="C12" s="43">
        <v>363</v>
      </c>
      <c r="D12" s="43">
        <v>140</v>
      </c>
      <c r="E12" s="43">
        <v>132</v>
      </c>
      <c r="F12" s="43">
        <v>635</v>
      </c>
      <c r="G12" s="37">
        <v>6419881</v>
      </c>
      <c r="H12" s="44">
        <v>3069782</v>
      </c>
      <c r="I12" s="37">
        <v>311290</v>
      </c>
      <c r="J12" s="45">
        <v>1393602</v>
      </c>
      <c r="K12" s="45">
        <v>21738</v>
      </c>
      <c r="L12" s="43">
        <v>90552.459940000015</v>
      </c>
      <c r="M12" s="43">
        <v>1208658</v>
      </c>
      <c r="N12" s="46">
        <v>691142</v>
      </c>
      <c r="O12" s="47">
        <v>1169982</v>
      </c>
      <c r="P12" s="44">
        <v>496673.60383999994</v>
      </c>
      <c r="Q12" s="46">
        <v>422318.09356999997</v>
      </c>
      <c r="R12" s="47">
        <v>474610.51384999999</v>
      </c>
      <c r="S12" s="48"/>
      <c r="T12" s="48"/>
      <c r="U12" s="48"/>
      <c r="V12" s="48"/>
      <c r="W12" s="48"/>
      <c r="X12" s="39"/>
    </row>
    <row r="13" spans="1:24" s="7" customFormat="1" ht="65.400000000000006" customHeight="1">
      <c r="A13" s="41">
        <v>3</v>
      </c>
      <c r="B13" s="42" t="s">
        <v>23</v>
      </c>
      <c r="C13" s="43">
        <v>62</v>
      </c>
      <c r="D13" s="43">
        <v>65</v>
      </c>
      <c r="E13" s="43">
        <v>48</v>
      </c>
      <c r="F13" s="43">
        <v>175</v>
      </c>
      <c r="G13" s="47">
        <v>2335478</v>
      </c>
      <c r="H13" s="44">
        <v>957328.80192170013</v>
      </c>
      <c r="I13" s="47">
        <v>83227</v>
      </c>
      <c r="J13" s="45">
        <v>403563.62753529998</v>
      </c>
      <c r="K13" s="45">
        <v>6929</v>
      </c>
      <c r="L13" s="43">
        <v>77759.712358699995</v>
      </c>
      <c r="M13" s="43">
        <v>327269.63644670002</v>
      </c>
      <c r="N13" s="46">
        <v>280360.33787370002</v>
      </c>
      <c r="O13" s="47">
        <v>349698.82760130003</v>
      </c>
      <c r="P13" s="44">
        <v>85928.263249399999</v>
      </c>
      <c r="Q13" s="46">
        <v>113098.78121869998</v>
      </c>
      <c r="R13" s="47">
        <v>204536.5830672</v>
      </c>
      <c r="X13" s="39"/>
    </row>
    <row r="14" spans="1:24" s="40" customFormat="1" ht="65.400000000000006" customHeight="1">
      <c r="A14" s="41">
        <v>4</v>
      </c>
      <c r="B14" s="42" t="s">
        <v>24</v>
      </c>
      <c r="C14" s="43">
        <v>26</v>
      </c>
      <c r="D14" s="43">
        <v>72</v>
      </c>
      <c r="E14" s="43">
        <v>79</v>
      </c>
      <c r="F14" s="43">
        <v>177</v>
      </c>
      <c r="G14" s="47">
        <v>1138566</v>
      </c>
      <c r="H14" s="44">
        <v>1397721.4992899999</v>
      </c>
      <c r="I14" s="47">
        <v>112702</v>
      </c>
      <c r="J14" s="45">
        <v>638518.62575599994</v>
      </c>
      <c r="K14" s="45">
        <v>9200</v>
      </c>
      <c r="L14" s="43">
        <v>43813.589</v>
      </c>
      <c r="M14" s="43">
        <v>88272.4372</v>
      </c>
      <c r="N14" s="46">
        <v>470576.94738000003</v>
      </c>
      <c r="O14" s="47">
        <v>838872.11470999999</v>
      </c>
      <c r="P14" s="50">
        <v>45715.98</v>
      </c>
      <c r="Q14" s="46">
        <v>220648.63</v>
      </c>
      <c r="R14" s="47">
        <v>372154</v>
      </c>
      <c r="S14" s="7"/>
      <c r="T14" s="7"/>
      <c r="U14" s="7"/>
      <c r="V14" s="7"/>
      <c r="W14" s="7"/>
      <c r="X14" s="39"/>
    </row>
    <row r="15" spans="1:24" s="40" customFormat="1" ht="65.400000000000006" customHeight="1">
      <c r="A15" s="41">
        <v>5</v>
      </c>
      <c r="B15" s="42" t="s">
        <v>25</v>
      </c>
      <c r="C15" s="43">
        <v>37</v>
      </c>
      <c r="D15" s="43">
        <v>63</v>
      </c>
      <c r="E15" s="43">
        <v>57</v>
      </c>
      <c r="F15" s="43">
        <v>157</v>
      </c>
      <c r="G15" s="47">
        <v>0</v>
      </c>
      <c r="H15" s="44">
        <v>1453252</v>
      </c>
      <c r="I15" s="47">
        <v>145534</v>
      </c>
      <c r="J15" s="45">
        <v>682426.33020249999</v>
      </c>
      <c r="K15" s="45">
        <v>24944</v>
      </c>
      <c r="L15" s="43">
        <v>183574.7251824</v>
      </c>
      <c r="M15" s="43">
        <v>262772</v>
      </c>
      <c r="N15" s="46">
        <v>451589</v>
      </c>
      <c r="O15" s="47">
        <v>738891</v>
      </c>
      <c r="P15" s="44">
        <v>111939</v>
      </c>
      <c r="Q15" s="46">
        <v>210087</v>
      </c>
      <c r="R15" s="47">
        <v>360400</v>
      </c>
      <c r="S15" s="7"/>
      <c r="T15" s="7"/>
      <c r="U15" s="7"/>
      <c r="V15" s="7"/>
      <c r="W15" s="7"/>
      <c r="X15" s="39"/>
    </row>
    <row r="16" spans="1:24" s="49" customFormat="1" ht="65.400000000000006" customHeight="1">
      <c r="A16" s="41">
        <v>6</v>
      </c>
      <c r="B16" s="42" t="s">
        <v>26</v>
      </c>
      <c r="C16" s="43">
        <v>1</v>
      </c>
      <c r="D16" s="43">
        <v>15</v>
      </c>
      <c r="E16" s="43">
        <v>24</v>
      </c>
      <c r="F16" s="43">
        <v>40</v>
      </c>
      <c r="G16" s="47">
        <v>117409</v>
      </c>
      <c r="H16" s="44">
        <v>122913.20486999999</v>
      </c>
      <c r="I16" s="47">
        <v>14728</v>
      </c>
      <c r="J16" s="45">
        <v>94400.858970000001</v>
      </c>
      <c r="K16" s="45">
        <v>2786</v>
      </c>
      <c r="L16" s="43">
        <v>4807.8933977999986</v>
      </c>
      <c r="M16" s="43">
        <v>1566.1822999999999</v>
      </c>
      <c r="N16" s="46">
        <v>37371.335549999996</v>
      </c>
      <c r="O16" s="47">
        <v>83975.687019999998</v>
      </c>
      <c r="P16" s="51">
        <v>514.99956999999995</v>
      </c>
      <c r="Q16" s="46">
        <v>24999.939049999997</v>
      </c>
      <c r="R16" s="47">
        <v>68885.92035</v>
      </c>
      <c r="S16" s="52"/>
      <c r="T16" s="48"/>
      <c r="U16" s="48"/>
      <c r="V16" s="48"/>
      <c r="W16" s="48"/>
      <c r="X16" s="39"/>
    </row>
    <row r="17" spans="1:27" s="40" customFormat="1" ht="65.400000000000006" customHeight="1">
      <c r="A17" s="41">
        <v>7</v>
      </c>
      <c r="B17" s="42" t="s">
        <v>27</v>
      </c>
      <c r="C17" s="43">
        <v>83</v>
      </c>
      <c r="D17" s="43">
        <v>91</v>
      </c>
      <c r="E17" s="43">
        <v>89</v>
      </c>
      <c r="F17" s="43">
        <v>263</v>
      </c>
      <c r="G17" s="47">
        <v>3043856</v>
      </c>
      <c r="H17" s="44">
        <v>2246639.3684103005</v>
      </c>
      <c r="I17" s="47">
        <v>200782</v>
      </c>
      <c r="J17" s="45">
        <v>1088106.3286453001</v>
      </c>
      <c r="K17" s="45">
        <v>19381</v>
      </c>
      <c r="L17" s="43">
        <v>120555.84173380015</v>
      </c>
      <c r="M17" s="43">
        <v>492800.08182519994</v>
      </c>
      <c r="N17" s="46">
        <v>719266.49310600013</v>
      </c>
      <c r="O17" s="47">
        <v>1034572.7934791001</v>
      </c>
      <c r="P17" s="44">
        <v>175004.07585739999</v>
      </c>
      <c r="Q17" s="46">
        <v>384807.72203250008</v>
      </c>
      <c r="R17" s="47">
        <v>528294.53075539996</v>
      </c>
      <c r="S17" s="7"/>
      <c r="T17" s="7"/>
      <c r="U17" s="7"/>
      <c r="V17" s="7"/>
      <c r="W17" s="7"/>
      <c r="X17" s="39"/>
    </row>
    <row r="18" spans="1:27" s="40" customFormat="1" ht="65.400000000000006" customHeight="1">
      <c r="A18" s="41">
        <v>8</v>
      </c>
      <c r="B18" s="42" t="s">
        <v>28</v>
      </c>
      <c r="C18" s="43">
        <v>29</v>
      </c>
      <c r="D18" s="43">
        <v>55</v>
      </c>
      <c r="E18" s="43">
        <v>53</v>
      </c>
      <c r="F18" s="43">
        <v>137</v>
      </c>
      <c r="G18" s="47">
        <v>0</v>
      </c>
      <c r="H18" s="44">
        <v>966907.76700570015</v>
      </c>
      <c r="I18" s="47">
        <v>98247</v>
      </c>
      <c r="J18" s="45">
        <v>426980.17756800004</v>
      </c>
      <c r="K18" s="45">
        <v>5600</v>
      </c>
      <c r="L18" s="43">
        <v>26528.052077900003</v>
      </c>
      <c r="M18" s="43">
        <v>136965.6347387</v>
      </c>
      <c r="N18" s="46">
        <v>362972.59028980002</v>
      </c>
      <c r="O18" s="47">
        <v>466969.54197720008</v>
      </c>
      <c r="P18" s="44">
        <v>50614.427116599996</v>
      </c>
      <c r="Q18" s="46">
        <v>119695.51332470002</v>
      </c>
      <c r="R18" s="47">
        <v>256670.23712670003</v>
      </c>
      <c r="S18" s="7"/>
      <c r="T18" s="7"/>
      <c r="U18" s="7"/>
      <c r="V18" s="7"/>
      <c r="W18" s="7"/>
      <c r="X18" s="39"/>
    </row>
    <row r="19" spans="1:27" s="49" customFormat="1" ht="65.400000000000006" customHeight="1">
      <c r="A19" s="41">
        <v>9</v>
      </c>
      <c r="B19" s="42" t="s">
        <v>29</v>
      </c>
      <c r="C19" s="43">
        <v>48</v>
      </c>
      <c r="D19" s="43">
        <v>84</v>
      </c>
      <c r="E19" s="43">
        <v>78</v>
      </c>
      <c r="F19" s="43">
        <v>210</v>
      </c>
      <c r="G19" s="47">
        <v>2415321</v>
      </c>
      <c r="H19" s="44">
        <v>1152094.9039971004</v>
      </c>
      <c r="I19" s="47">
        <v>62455</v>
      </c>
      <c r="J19" s="45">
        <v>670725.32737639989</v>
      </c>
      <c r="K19" s="45">
        <v>15855</v>
      </c>
      <c r="L19" s="43">
        <v>79713.415429600005</v>
      </c>
      <c r="M19" s="43">
        <v>156426.96974760003</v>
      </c>
      <c r="N19" s="46">
        <v>403773.60394200013</v>
      </c>
      <c r="O19" s="47">
        <v>591894.33030750009</v>
      </c>
      <c r="P19" s="44">
        <v>41562.531989299991</v>
      </c>
      <c r="Q19" s="46">
        <v>135170.57074749999</v>
      </c>
      <c r="R19" s="47">
        <v>493992.22463959997</v>
      </c>
      <c r="S19" s="48"/>
      <c r="T19" s="48"/>
      <c r="U19" s="48"/>
      <c r="V19" s="48"/>
      <c r="W19" s="48"/>
      <c r="X19" s="39"/>
    </row>
    <row r="20" spans="1:27" s="40" customFormat="1" ht="65.400000000000006" customHeight="1">
      <c r="A20" s="41">
        <v>10</v>
      </c>
      <c r="B20" s="42" t="s">
        <v>30</v>
      </c>
      <c r="C20" s="43">
        <v>21</v>
      </c>
      <c r="D20" s="43">
        <v>32</v>
      </c>
      <c r="E20" s="43">
        <v>49</v>
      </c>
      <c r="F20" s="43">
        <v>102</v>
      </c>
      <c r="G20" s="47">
        <v>0</v>
      </c>
      <c r="H20" s="44">
        <v>707057</v>
      </c>
      <c r="I20" s="47">
        <v>21854</v>
      </c>
      <c r="J20" s="45">
        <v>272901.67</v>
      </c>
      <c r="K20" s="45">
        <v>2254</v>
      </c>
      <c r="L20" s="43">
        <v>17779</v>
      </c>
      <c r="M20" s="43">
        <v>101791</v>
      </c>
      <c r="N20" s="46">
        <v>164492</v>
      </c>
      <c r="O20" s="47">
        <v>440774</v>
      </c>
      <c r="P20" s="44">
        <v>15521.900000000001</v>
      </c>
      <c r="Q20" s="46">
        <v>39421.850000000006</v>
      </c>
      <c r="R20" s="47">
        <v>217957.91999999998</v>
      </c>
      <c r="S20" s="7"/>
      <c r="T20" s="7"/>
      <c r="U20" s="7"/>
      <c r="V20" s="7"/>
      <c r="W20" s="7"/>
      <c r="X20" s="39"/>
    </row>
    <row r="21" spans="1:27" s="40" customFormat="1" ht="65.400000000000006" customHeight="1">
      <c r="A21" s="41">
        <v>11</v>
      </c>
      <c r="B21" s="42" t="s">
        <v>31</v>
      </c>
      <c r="C21" s="43">
        <v>352</v>
      </c>
      <c r="D21" s="43">
        <v>287</v>
      </c>
      <c r="E21" s="43">
        <v>328</v>
      </c>
      <c r="F21" s="43">
        <v>967</v>
      </c>
      <c r="G21" s="47">
        <v>0</v>
      </c>
      <c r="H21" s="44">
        <v>13148649</v>
      </c>
      <c r="I21" s="47">
        <v>856103</v>
      </c>
      <c r="J21" s="45">
        <v>7008526</v>
      </c>
      <c r="K21" s="45">
        <v>48323</v>
      </c>
      <c r="L21" s="43">
        <v>113397.64999999997</v>
      </c>
      <c r="M21" s="43">
        <v>2361370</v>
      </c>
      <c r="N21" s="46">
        <v>4642152</v>
      </c>
      <c r="O21" s="47">
        <v>6145127</v>
      </c>
      <c r="P21" s="44">
        <v>1679519</v>
      </c>
      <c r="Q21" s="46">
        <v>1390741</v>
      </c>
      <c r="R21" s="47">
        <v>3938266</v>
      </c>
      <c r="S21" s="7"/>
      <c r="T21" s="7"/>
      <c r="U21" s="7"/>
      <c r="V21" s="7"/>
      <c r="W21" s="7"/>
      <c r="X21" s="39"/>
    </row>
    <row r="22" spans="1:27" s="40" customFormat="1" ht="65.400000000000006" customHeight="1" thickBot="1">
      <c r="A22" s="53">
        <v>12</v>
      </c>
      <c r="B22" s="54" t="s">
        <v>32</v>
      </c>
      <c r="C22" s="55">
        <v>64</v>
      </c>
      <c r="D22" s="55">
        <v>91</v>
      </c>
      <c r="E22" s="55">
        <v>88</v>
      </c>
      <c r="F22" s="55">
        <v>243</v>
      </c>
      <c r="G22" s="56">
        <v>170210</v>
      </c>
      <c r="H22" s="50">
        <v>1870376.4230861999</v>
      </c>
      <c r="I22" s="56">
        <v>291621</v>
      </c>
      <c r="J22" s="57">
        <v>1314667.8868510001</v>
      </c>
      <c r="K22" s="57">
        <v>21871</v>
      </c>
      <c r="L22" s="55">
        <v>125143.65530109999</v>
      </c>
      <c r="M22" s="55">
        <v>284356.70610479999</v>
      </c>
      <c r="N22" s="58">
        <v>552381.29353780008</v>
      </c>
      <c r="O22" s="56">
        <v>1033638.4234436</v>
      </c>
      <c r="P22" s="50">
        <v>108881.96885669998</v>
      </c>
      <c r="Q22" s="59">
        <v>442966.52841129998</v>
      </c>
      <c r="R22" s="60">
        <v>762819.38958300021</v>
      </c>
      <c r="S22" s="7"/>
      <c r="T22" s="7"/>
      <c r="U22" s="7"/>
      <c r="V22" s="7"/>
      <c r="W22" s="7"/>
      <c r="X22" s="39"/>
    </row>
    <row r="23" spans="1:27" ht="65.400000000000006" customHeight="1" thickBot="1">
      <c r="A23" s="120" t="s">
        <v>15</v>
      </c>
      <c r="B23" s="121"/>
      <c r="C23" s="61">
        <f>C11+C12+C13+C14+C15+C16+C17+C18+C19+C20+C21+C22</f>
        <v>1519</v>
      </c>
      <c r="D23" s="61">
        <f>D11+D12+D13+D14+D15+D16+D17+D18+D19+D20+D21+D22</f>
        <v>1226</v>
      </c>
      <c r="E23" s="61">
        <f>E11+E12+E13+E14+E15+E16+E17+E18+E19+E20+E21+E22</f>
        <v>1275</v>
      </c>
      <c r="F23" s="61">
        <f>F11+F12+F13+F14+F15+F16+F17+F18+F19+F20+F21+F22</f>
        <v>4020</v>
      </c>
      <c r="G23" s="61">
        <f>G11+G12+G13+G14+G15+G16+G17+G18+G19+G20+G21+G22</f>
        <v>32432218</v>
      </c>
      <c r="H23" s="62">
        <f t="shared" ref="H23" si="0">M23+N23+O23</f>
        <v>38862132.113985807</v>
      </c>
      <c r="I23" s="61">
        <f>I11+I12+I13+I14+I15+I16+I17+I18+I19+I20+I21+I22</f>
        <v>2803326</v>
      </c>
      <c r="J23" s="61">
        <f>J11+J12+J13+J14+J15+J16+J17+J18+J19+J20+J21+J22</f>
        <v>18578887.312371101</v>
      </c>
      <c r="K23" s="61">
        <f t="shared" ref="K23:R23" si="1">K11+K12+K13+K14+K15+K16+K17+K18+K19+K20+K21+K22</f>
        <v>256952</v>
      </c>
      <c r="L23" s="61">
        <f t="shared" si="1"/>
        <v>1790848.4549115002</v>
      </c>
      <c r="M23" s="61">
        <f t="shared" si="1"/>
        <v>9030177.227748502</v>
      </c>
      <c r="N23" s="61">
        <f t="shared" si="1"/>
        <v>12449773.711242501</v>
      </c>
      <c r="O23" s="63">
        <f t="shared" si="1"/>
        <v>17382181.1749948</v>
      </c>
      <c r="P23" s="61">
        <f t="shared" si="1"/>
        <v>3921196.5858195997</v>
      </c>
      <c r="Q23" s="64">
        <f t="shared" si="1"/>
        <v>4630282.5489395</v>
      </c>
      <c r="R23" s="62">
        <f t="shared" si="1"/>
        <v>10027408.042913502</v>
      </c>
      <c r="X23" s="39"/>
      <c r="Y23" s="7"/>
      <c r="Z23" s="7"/>
      <c r="AA23" s="7"/>
    </row>
    <row r="24" spans="1:27" ht="65.400000000000006" customHeight="1" thickBot="1">
      <c r="A24" s="65" t="s">
        <v>33</v>
      </c>
      <c r="B24" s="122" t="s">
        <v>34</v>
      </c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4"/>
      <c r="X24" s="39"/>
      <c r="Y24" s="7"/>
      <c r="Z24" s="7"/>
      <c r="AA24" s="7"/>
    </row>
    <row r="25" spans="1:27" s="40" customFormat="1" ht="65.400000000000006" customHeight="1">
      <c r="A25" s="66">
        <v>13</v>
      </c>
      <c r="B25" s="67" t="s">
        <v>35</v>
      </c>
      <c r="C25" s="68">
        <v>20</v>
      </c>
      <c r="D25" s="68">
        <v>32</v>
      </c>
      <c r="E25" s="68">
        <v>29</v>
      </c>
      <c r="F25" s="68">
        <v>81</v>
      </c>
      <c r="G25" s="68">
        <v>720719</v>
      </c>
      <c r="H25" s="68">
        <f>M25+N25+O25</f>
        <v>523597.84992301592</v>
      </c>
      <c r="I25" s="68">
        <v>31722</v>
      </c>
      <c r="J25" s="68">
        <v>235997.23319878906</v>
      </c>
      <c r="K25" s="68">
        <v>3747</v>
      </c>
      <c r="L25" s="68">
        <v>36494.026580900005</v>
      </c>
      <c r="M25" s="68">
        <v>36176.721314387993</v>
      </c>
      <c r="N25" s="68">
        <v>189566.18213524099</v>
      </c>
      <c r="O25" s="68">
        <v>297854.94647338695</v>
      </c>
      <c r="P25" s="68">
        <v>28626.423141400002</v>
      </c>
      <c r="Q25" s="68">
        <v>80503.669195099996</v>
      </c>
      <c r="R25" s="69">
        <v>126865</v>
      </c>
      <c r="S25" s="7"/>
      <c r="T25" s="7"/>
      <c r="U25" s="7"/>
      <c r="V25" s="7"/>
      <c r="W25" s="7"/>
      <c r="X25" s="39"/>
    </row>
    <row r="26" spans="1:27" s="40" customFormat="1" ht="65.400000000000006" customHeight="1">
      <c r="A26" s="66">
        <v>14</v>
      </c>
      <c r="B26" s="70" t="s">
        <v>36</v>
      </c>
      <c r="C26" s="43">
        <v>0</v>
      </c>
      <c r="D26" s="43">
        <v>3</v>
      </c>
      <c r="E26" s="43">
        <v>15</v>
      </c>
      <c r="F26" s="43">
        <v>18</v>
      </c>
      <c r="G26" s="43">
        <v>123031</v>
      </c>
      <c r="H26" s="68">
        <f t="shared" ref="H26:H40" si="2">M26+N26+O26</f>
        <v>98674.665399387988</v>
      </c>
      <c r="I26" s="43">
        <v>8417</v>
      </c>
      <c r="J26" s="68">
        <v>104906.5421204</v>
      </c>
      <c r="K26" s="43">
        <v>497</v>
      </c>
      <c r="L26" s="43">
        <v>9441.6491708000012</v>
      </c>
      <c r="M26" s="43">
        <v>0</v>
      </c>
      <c r="N26" s="43">
        <v>9315.6470532999938</v>
      </c>
      <c r="O26" s="68">
        <v>89359.018346087993</v>
      </c>
      <c r="P26" s="43">
        <v>0</v>
      </c>
      <c r="Q26" s="43">
        <v>11100.17967089999</v>
      </c>
      <c r="R26" s="69">
        <v>93806.360630300012</v>
      </c>
      <c r="S26" s="7"/>
      <c r="T26" s="7"/>
      <c r="U26" s="7"/>
      <c r="V26" s="7"/>
      <c r="W26" s="7"/>
      <c r="X26" s="39"/>
    </row>
    <row r="27" spans="1:27" s="40" customFormat="1" ht="65.400000000000006" customHeight="1">
      <c r="A27" s="66">
        <v>15</v>
      </c>
      <c r="B27" s="70" t="s">
        <v>37</v>
      </c>
      <c r="C27" s="43">
        <v>284</v>
      </c>
      <c r="D27" s="43">
        <v>174</v>
      </c>
      <c r="E27" s="43">
        <v>118</v>
      </c>
      <c r="F27" s="43">
        <v>576</v>
      </c>
      <c r="G27" s="43">
        <v>5712578</v>
      </c>
      <c r="H27" s="68">
        <f t="shared" si="2"/>
        <v>6930783.4374299999</v>
      </c>
      <c r="I27" s="43">
        <v>2279942</v>
      </c>
      <c r="J27" s="68">
        <v>6504907.1271980666</v>
      </c>
      <c r="K27" s="43">
        <v>114687</v>
      </c>
      <c r="L27" s="43">
        <v>118798.32118529995</v>
      </c>
      <c r="M27" s="43">
        <v>1241104.8698294</v>
      </c>
      <c r="N27" s="43">
        <v>2202756.3136537001</v>
      </c>
      <c r="O27" s="68">
        <v>3486922.2539468994</v>
      </c>
      <c r="P27" s="43">
        <v>804746.78068014397</v>
      </c>
      <c r="Q27" s="43">
        <v>2122237.2539705532</v>
      </c>
      <c r="R27" s="69">
        <v>3577923.092547372</v>
      </c>
      <c r="S27" s="7"/>
      <c r="T27" s="7"/>
      <c r="U27" s="7"/>
      <c r="V27" s="7"/>
      <c r="W27" s="7"/>
      <c r="X27" s="39"/>
    </row>
    <row r="28" spans="1:27" s="73" customFormat="1" ht="65.400000000000006" customHeight="1">
      <c r="A28" s="66">
        <v>16</v>
      </c>
      <c r="B28" s="70" t="s">
        <v>38</v>
      </c>
      <c r="C28" s="71">
        <v>81</v>
      </c>
      <c r="D28" s="71">
        <v>101</v>
      </c>
      <c r="E28" s="71">
        <v>105</v>
      </c>
      <c r="F28" s="71">
        <v>287</v>
      </c>
      <c r="G28" s="71">
        <v>0</v>
      </c>
      <c r="H28" s="68">
        <f t="shared" si="2"/>
        <v>2415186.4426908996</v>
      </c>
      <c r="I28" s="71">
        <v>448044</v>
      </c>
      <c r="J28" s="68">
        <v>2490972.2990574995</v>
      </c>
      <c r="K28" s="71">
        <v>2878</v>
      </c>
      <c r="L28" s="71">
        <v>17282.8578447</v>
      </c>
      <c r="M28" s="71">
        <v>117846.55121060001</v>
      </c>
      <c r="N28" s="71">
        <v>594135.30472230003</v>
      </c>
      <c r="O28" s="68">
        <v>1703204.5867579998</v>
      </c>
      <c r="P28" s="129">
        <v>100010.76198490002</v>
      </c>
      <c r="Q28" s="71">
        <v>609924.63626680011</v>
      </c>
      <c r="R28" s="69">
        <v>1781036.9008057995</v>
      </c>
      <c r="S28" s="72"/>
      <c r="T28" s="72"/>
      <c r="U28" s="72"/>
      <c r="V28" s="72"/>
      <c r="W28" s="72"/>
      <c r="X28" s="39"/>
    </row>
    <row r="29" spans="1:27" s="49" customFormat="1" ht="65.400000000000006" customHeight="1">
      <c r="A29" s="66">
        <v>17</v>
      </c>
      <c r="B29" s="70" t="s">
        <v>39</v>
      </c>
      <c r="C29" s="43">
        <v>34</v>
      </c>
      <c r="D29" s="43">
        <v>31</v>
      </c>
      <c r="E29" s="43">
        <v>32</v>
      </c>
      <c r="F29" s="43">
        <v>97</v>
      </c>
      <c r="G29" s="43">
        <v>0</v>
      </c>
      <c r="H29" s="68">
        <f t="shared" si="2"/>
        <v>485318.92463799997</v>
      </c>
      <c r="I29" s="43">
        <v>38536</v>
      </c>
      <c r="J29" s="68">
        <v>518898.61821100011</v>
      </c>
      <c r="K29" s="43">
        <v>3853</v>
      </c>
      <c r="L29" s="43">
        <v>61504.554949100006</v>
      </c>
      <c r="M29" s="43">
        <v>73979.61639119999</v>
      </c>
      <c r="N29" s="43">
        <v>136947.13272299999</v>
      </c>
      <c r="O29" s="68">
        <v>274392.17552379996</v>
      </c>
      <c r="P29" s="43">
        <v>51279.950703600007</v>
      </c>
      <c r="Q29" s="43">
        <v>110897.8539356</v>
      </c>
      <c r="R29" s="69">
        <v>356720.81357180007</v>
      </c>
      <c r="S29" s="48"/>
      <c r="T29" s="48"/>
      <c r="U29" s="48"/>
      <c r="V29" s="48"/>
      <c r="W29" s="48"/>
      <c r="X29" s="39"/>
    </row>
    <row r="30" spans="1:27" s="40" customFormat="1" ht="65.400000000000006" customHeight="1">
      <c r="A30" s="66">
        <v>18</v>
      </c>
      <c r="B30" s="70" t="s">
        <v>40</v>
      </c>
      <c r="C30" s="43">
        <v>11</v>
      </c>
      <c r="D30" s="43">
        <v>53</v>
      </c>
      <c r="E30" s="43">
        <v>37</v>
      </c>
      <c r="F30" s="43">
        <v>101</v>
      </c>
      <c r="G30" s="43">
        <v>503483</v>
      </c>
      <c r="H30" s="68">
        <f t="shared" si="2"/>
        <v>753129.84279999998</v>
      </c>
      <c r="I30" s="43">
        <v>133934</v>
      </c>
      <c r="J30" s="68">
        <v>480999.3814374677</v>
      </c>
      <c r="K30" s="43">
        <v>2200</v>
      </c>
      <c r="L30" s="43">
        <v>5880.7725928</v>
      </c>
      <c r="M30" s="43">
        <v>34529.203300000008</v>
      </c>
      <c r="N30" s="43">
        <v>245592.19829999999</v>
      </c>
      <c r="O30" s="68">
        <v>473008.44119999994</v>
      </c>
      <c r="P30" s="43">
        <v>11932.307055900021</v>
      </c>
      <c r="Q30" s="43">
        <v>82515.55994405337</v>
      </c>
      <c r="R30" s="69">
        <v>386551.5144375143</v>
      </c>
      <c r="S30" s="7"/>
      <c r="T30" s="7"/>
      <c r="U30" s="7"/>
      <c r="V30" s="7"/>
      <c r="W30" s="7"/>
      <c r="X30" s="39"/>
    </row>
    <row r="31" spans="1:27" s="40" customFormat="1" ht="65.400000000000006" customHeight="1">
      <c r="A31" s="66">
        <v>19</v>
      </c>
      <c r="B31" s="70" t="s">
        <v>41</v>
      </c>
      <c r="C31" s="43">
        <v>0</v>
      </c>
      <c r="D31" s="43">
        <v>16</v>
      </c>
      <c r="E31" s="43">
        <v>13</v>
      </c>
      <c r="F31" s="43">
        <v>29</v>
      </c>
      <c r="G31" s="43">
        <v>0</v>
      </c>
      <c r="H31" s="68">
        <f t="shared" si="2"/>
        <v>141939.82684168799</v>
      </c>
      <c r="I31" s="43">
        <v>24775</v>
      </c>
      <c r="J31" s="68">
        <v>119417.21119</v>
      </c>
      <c r="K31" s="43">
        <v>0</v>
      </c>
      <c r="L31" s="43">
        <v>0</v>
      </c>
      <c r="M31" s="43">
        <v>0</v>
      </c>
      <c r="N31" s="43">
        <v>44342.611640151998</v>
      </c>
      <c r="O31" s="68">
        <v>97597.21520153599</v>
      </c>
      <c r="P31" s="43">
        <v>0</v>
      </c>
      <c r="Q31" s="43">
        <v>39762.993119700004</v>
      </c>
      <c r="R31" s="69">
        <v>79654.21807029999</v>
      </c>
      <c r="S31" s="7"/>
      <c r="T31" s="7"/>
      <c r="U31" s="7"/>
      <c r="V31" s="7"/>
      <c r="W31" s="7"/>
      <c r="X31" s="39"/>
    </row>
    <row r="32" spans="1:27" s="40" customFormat="1" ht="65.400000000000006" customHeight="1">
      <c r="A32" s="66">
        <v>20</v>
      </c>
      <c r="B32" s="70" t="s">
        <v>42</v>
      </c>
      <c r="C32" s="43">
        <v>56</v>
      </c>
      <c r="D32" s="43">
        <v>41</v>
      </c>
      <c r="E32" s="43">
        <v>58</v>
      </c>
      <c r="F32" s="43">
        <v>155</v>
      </c>
      <c r="G32" s="43">
        <v>817240</v>
      </c>
      <c r="H32" s="68">
        <f t="shared" si="2"/>
        <v>922315</v>
      </c>
      <c r="I32" s="43">
        <v>557186</v>
      </c>
      <c r="J32" s="68">
        <v>557158.23050966894</v>
      </c>
      <c r="K32" s="43">
        <v>58</v>
      </c>
      <c r="L32" s="43">
        <v>2886</v>
      </c>
      <c r="M32" s="43">
        <v>71677</v>
      </c>
      <c r="N32" s="43">
        <v>194376</v>
      </c>
      <c r="O32" s="68">
        <v>656262</v>
      </c>
      <c r="P32" s="43">
        <v>163453.07648583699</v>
      </c>
      <c r="Q32" s="43">
        <v>66841.703633448997</v>
      </c>
      <c r="R32" s="69">
        <v>326863.45039038296</v>
      </c>
      <c r="S32" s="7"/>
      <c r="T32" s="7"/>
      <c r="U32" s="7"/>
      <c r="V32" s="7"/>
      <c r="W32" s="7"/>
      <c r="X32" s="39"/>
    </row>
    <row r="33" spans="1:27" s="40" customFormat="1" ht="65.400000000000006" customHeight="1">
      <c r="A33" s="66">
        <v>21</v>
      </c>
      <c r="B33" s="70" t="s">
        <v>43</v>
      </c>
      <c r="C33" s="43">
        <v>170</v>
      </c>
      <c r="D33" s="43">
        <v>105</v>
      </c>
      <c r="E33" s="43">
        <v>85</v>
      </c>
      <c r="F33" s="43">
        <v>360</v>
      </c>
      <c r="G33" s="43">
        <v>0</v>
      </c>
      <c r="H33" s="68">
        <f t="shared" si="2"/>
        <v>2451736.7853799998</v>
      </c>
      <c r="I33" s="43">
        <v>375393</v>
      </c>
      <c r="J33" s="68">
        <v>1778578.9161583001</v>
      </c>
      <c r="K33" s="43">
        <v>8633</v>
      </c>
      <c r="L33" s="43">
        <v>44635</v>
      </c>
      <c r="M33" s="43">
        <v>509961.00196999992</v>
      </c>
      <c r="N33" s="43">
        <v>848556.68054000009</v>
      </c>
      <c r="O33" s="68">
        <v>1093219.1028699998</v>
      </c>
      <c r="P33" s="43">
        <v>261955.96818450006</v>
      </c>
      <c r="Q33" s="43">
        <v>579139.34865219996</v>
      </c>
      <c r="R33" s="69">
        <v>937483.59932160005</v>
      </c>
      <c r="S33" s="7"/>
      <c r="T33" s="7"/>
      <c r="U33" s="7"/>
      <c r="V33" s="7"/>
      <c r="W33" s="7"/>
      <c r="X33" s="39"/>
    </row>
    <row r="34" spans="1:27" s="40" customFormat="1" ht="65.400000000000006" customHeight="1">
      <c r="A34" s="66">
        <v>22</v>
      </c>
      <c r="B34" s="70" t="s">
        <v>44</v>
      </c>
      <c r="C34" s="43">
        <v>3</v>
      </c>
      <c r="D34" s="43">
        <v>30</v>
      </c>
      <c r="E34" s="43">
        <v>29</v>
      </c>
      <c r="F34" s="43">
        <v>62</v>
      </c>
      <c r="G34" s="43">
        <v>22000</v>
      </c>
      <c r="H34" s="68">
        <f t="shared" si="2"/>
        <v>209939.816769925</v>
      </c>
      <c r="I34" s="43">
        <v>5100</v>
      </c>
      <c r="J34" s="68">
        <v>49666.709291200001</v>
      </c>
      <c r="K34" s="43">
        <v>0</v>
      </c>
      <c r="L34" s="43">
        <v>0</v>
      </c>
      <c r="M34" s="43">
        <v>0</v>
      </c>
      <c r="N34" s="43">
        <v>0</v>
      </c>
      <c r="O34" s="68">
        <v>209939.816769925</v>
      </c>
      <c r="P34" s="43">
        <v>0</v>
      </c>
      <c r="Q34" s="43">
        <v>0</v>
      </c>
      <c r="R34" s="69">
        <v>49666.709291200001</v>
      </c>
      <c r="S34" s="7"/>
      <c r="T34" s="7"/>
      <c r="U34" s="7"/>
      <c r="V34" s="7"/>
      <c r="W34" s="7"/>
      <c r="X34" s="39"/>
    </row>
    <row r="35" spans="1:27" s="40" customFormat="1" ht="65.400000000000006" customHeight="1">
      <c r="A35" s="66">
        <v>23</v>
      </c>
      <c r="B35" s="70" t="s">
        <v>45</v>
      </c>
      <c r="C35" s="43">
        <v>0</v>
      </c>
      <c r="D35" s="43">
        <v>4</v>
      </c>
      <c r="E35" s="43">
        <v>10</v>
      </c>
      <c r="F35" s="43">
        <v>14</v>
      </c>
      <c r="G35" s="43">
        <v>206821</v>
      </c>
      <c r="H35" s="68">
        <f t="shared" si="2"/>
        <v>113150.96896432398</v>
      </c>
      <c r="I35" s="43">
        <v>137388</v>
      </c>
      <c r="J35" s="68">
        <v>227284.00022840005</v>
      </c>
      <c r="K35" s="43">
        <v>9416</v>
      </c>
      <c r="L35" s="43">
        <v>8059.9599010999991</v>
      </c>
      <c r="M35" s="43">
        <v>0</v>
      </c>
      <c r="N35" s="43">
        <v>45426.750894928999</v>
      </c>
      <c r="O35" s="68">
        <v>67724.218069394992</v>
      </c>
      <c r="P35" s="43">
        <v>0</v>
      </c>
      <c r="Q35" s="43">
        <v>175461.41558540013</v>
      </c>
      <c r="R35" s="69">
        <v>51822.584642999929</v>
      </c>
      <c r="S35" s="7"/>
      <c r="T35" s="7"/>
      <c r="U35" s="7"/>
      <c r="V35" s="7"/>
      <c r="W35" s="7"/>
      <c r="X35" s="39"/>
    </row>
    <row r="36" spans="1:27" s="49" customFormat="1" ht="65.400000000000006" customHeight="1">
      <c r="A36" s="66">
        <v>24</v>
      </c>
      <c r="B36" s="70" t="s">
        <v>46</v>
      </c>
      <c r="C36" s="43">
        <v>4</v>
      </c>
      <c r="D36" s="43">
        <v>19</v>
      </c>
      <c r="E36" s="43">
        <v>28</v>
      </c>
      <c r="F36" s="43">
        <v>51</v>
      </c>
      <c r="G36" s="43">
        <v>174364</v>
      </c>
      <c r="H36" s="68">
        <f t="shared" si="2"/>
        <v>562629.47528189782</v>
      </c>
      <c r="I36" s="43">
        <v>68275</v>
      </c>
      <c r="J36" s="68">
        <v>335920.75484082941</v>
      </c>
      <c r="K36" s="43">
        <v>3690</v>
      </c>
      <c r="L36" s="43">
        <v>6631.2605439862273</v>
      </c>
      <c r="M36" s="43">
        <v>302.09982440000022</v>
      </c>
      <c r="N36" s="43">
        <v>67743.85689229978</v>
      </c>
      <c r="O36" s="68">
        <v>494583.51856519806</v>
      </c>
      <c r="P36" s="43">
        <v>29.524919999999998</v>
      </c>
      <c r="Q36" s="43">
        <v>96575.108295514903</v>
      </c>
      <c r="R36" s="69">
        <v>239316.1216253145</v>
      </c>
      <c r="S36" s="48"/>
      <c r="T36" s="48"/>
      <c r="U36" s="48"/>
      <c r="V36" s="48"/>
      <c r="W36" s="48"/>
      <c r="X36" s="39"/>
    </row>
    <row r="37" spans="1:27" s="40" customFormat="1" ht="65.400000000000006" customHeight="1">
      <c r="A37" s="66">
        <v>25</v>
      </c>
      <c r="B37" s="70" t="s">
        <v>47</v>
      </c>
      <c r="C37" s="43">
        <v>71</v>
      </c>
      <c r="D37" s="43">
        <v>54</v>
      </c>
      <c r="E37" s="43">
        <v>24</v>
      </c>
      <c r="F37" s="43">
        <v>149</v>
      </c>
      <c r="G37" s="43">
        <v>878736</v>
      </c>
      <c r="H37" s="68">
        <f t="shared" si="2"/>
        <v>659367.16815449996</v>
      </c>
      <c r="I37" s="43">
        <v>60886</v>
      </c>
      <c r="J37" s="68">
        <v>507260.76883329998</v>
      </c>
      <c r="K37" s="43">
        <v>1187</v>
      </c>
      <c r="L37" s="43">
        <v>14854.213229300001</v>
      </c>
      <c r="M37" s="43">
        <v>262761.91305009997</v>
      </c>
      <c r="N37" s="43">
        <v>279351.52639050002</v>
      </c>
      <c r="O37" s="68">
        <v>117253.7287139</v>
      </c>
      <c r="P37" s="43">
        <v>131391.84209360022</v>
      </c>
      <c r="Q37" s="43">
        <v>191253.88801290031</v>
      </c>
      <c r="R37" s="69">
        <v>184615.0387267996</v>
      </c>
      <c r="S37" s="7"/>
      <c r="T37" s="7"/>
      <c r="U37" s="7"/>
      <c r="V37" s="7"/>
      <c r="W37" s="7"/>
      <c r="X37" s="39"/>
    </row>
    <row r="38" spans="1:27" s="49" customFormat="1" ht="65.400000000000006" customHeight="1">
      <c r="A38" s="66">
        <v>26</v>
      </c>
      <c r="B38" s="70" t="s">
        <v>48</v>
      </c>
      <c r="C38" s="43">
        <v>0</v>
      </c>
      <c r="D38" s="43">
        <v>7</v>
      </c>
      <c r="E38" s="43">
        <v>9</v>
      </c>
      <c r="F38" s="43">
        <v>16</v>
      </c>
      <c r="G38" s="43">
        <v>300756</v>
      </c>
      <c r="H38" s="68">
        <f t="shared" si="2"/>
        <v>263725</v>
      </c>
      <c r="I38" s="43">
        <v>159284</v>
      </c>
      <c r="J38" s="68">
        <v>65283</v>
      </c>
      <c r="K38" s="43">
        <v>3260</v>
      </c>
      <c r="L38" s="43">
        <v>444</v>
      </c>
      <c r="M38" s="43">
        <v>0</v>
      </c>
      <c r="N38" s="43">
        <v>98270</v>
      </c>
      <c r="O38" s="68">
        <v>165455</v>
      </c>
      <c r="P38" s="43">
        <v>0</v>
      </c>
      <c r="Q38" s="43">
        <v>27367.676896499997</v>
      </c>
      <c r="R38" s="69">
        <v>37916.621903899999</v>
      </c>
      <c r="S38" s="48"/>
      <c r="T38" s="48"/>
      <c r="U38" s="48"/>
      <c r="V38" s="48"/>
      <c r="W38" s="48"/>
      <c r="X38" s="39"/>
    </row>
    <row r="39" spans="1:27" s="40" customFormat="1" ht="65.400000000000006" customHeight="1" thickBot="1">
      <c r="A39" s="74">
        <v>27</v>
      </c>
      <c r="B39" s="75" t="s">
        <v>49</v>
      </c>
      <c r="C39" s="55">
        <v>0</v>
      </c>
      <c r="D39" s="55">
        <v>2</v>
      </c>
      <c r="E39" s="55">
        <v>10</v>
      </c>
      <c r="F39" s="55">
        <v>12</v>
      </c>
      <c r="G39" s="55">
        <v>110682</v>
      </c>
      <c r="H39" s="68">
        <f t="shared" si="2"/>
        <v>134956.51757000003</v>
      </c>
      <c r="I39" s="55">
        <v>49058</v>
      </c>
      <c r="J39" s="68">
        <v>50055.842098300003</v>
      </c>
      <c r="K39" s="55">
        <v>1980</v>
      </c>
      <c r="L39" s="55">
        <v>1784.7926009999999</v>
      </c>
      <c r="M39" s="55">
        <v>0</v>
      </c>
      <c r="N39" s="55">
        <v>1306.0351600000001</v>
      </c>
      <c r="O39" s="68">
        <v>133650.48241000003</v>
      </c>
      <c r="P39" s="55">
        <v>0</v>
      </c>
      <c r="Q39" s="55">
        <v>4328.0963682000011</v>
      </c>
      <c r="R39" s="69">
        <v>45727.74573010001</v>
      </c>
      <c r="S39" s="7"/>
      <c r="T39" s="7"/>
      <c r="U39" s="7"/>
      <c r="V39" s="7"/>
      <c r="W39" s="7"/>
      <c r="X39" s="39"/>
    </row>
    <row r="40" spans="1:27" ht="65.400000000000006" customHeight="1" thickBot="1">
      <c r="A40" s="125" t="s">
        <v>15</v>
      </c>
      <c r="B40" s="126"/>
      <c r="C40" s="76">
        <f>C25+C26+C27+C28+C29+C30+C31+C32+C33+C34+C35+C36+C37+C38+C39</f>
        <v>734</v>
      </c>
      <c r="D40" s="61">
        <f>D25+D26+D27+D28+D29+D30+D31+D32+D33+D34+D35+D36+D37+D38+D39</f>
        <v>672</v>
      </c>
      <c r="E40" s="61">
        <f>E25+E26+E27+E28+E29+E30+E31+E32+E33+E34+E35+E36+E37+E38+E39</f>
        <v>602</v>
      </c>
      <c r="F40" s="61">
        <f>F25+F26+F27+F28+F29+F30+F31+F32+F33+F34+F35+F36+F37+F38+F39</f>
        <v>2008</v>
      </c>
      <c r="G40" s="61">
        <f>G25+G26+G27+G28+G29+G30+G31+G32+G33+G34+G35+G36+G37+G38+G39</f>
        <v>9570410</v>
      </c>
      <c r="H40" s="62">
        <f t="shared" si="2"/>
        <v>16666451.721843639</v>
      </c>
      <c r="I40" s="61">
        <f>I25+I26+I27+I28+I29+I30+I31+I32+I33+I34+I35+I36+I37+I38+I39</f>
        <v>4377940</v>
      </c>
      <c r="J40" s="62">
        <f>SUM(J25:J39)</f>
        <v>14027306.634373216</v>
      </c>
      <c r="K40" s="61">
        <f t="shared" ref="K40:R40" si="3">K25+K26+K27+K28+K29+K30+K31+K32+K33+K34+K35+K36+K37+K38+K39</f>
        <v>156086</v>
      </c>
      <c r="L40" s="61">
        <f t="shared" si="3"/>
        <v>328697.40859898616</v>
      </c>
      <c r="M40" s="61">
        <f t="shared" si="3"/>
        <v>2348338.9768900876</v>
      </c>
      <c r="N40" s="61">
        <f t="shared" si="3"/>
        <v>4957686.2401054231</v>
      </c>
      <c r="O40" s="61">
        <f t="shared" si="3"/>
        <v>9360426.5048481282</v>
      </c>
      <c r="P40" s="61">
        <f t="shared" si="3"/>
        <v>1553426.6352498811</v>
      </c>
      <c r="Q40" s="61">
        <f t="shared" si="3"/>
        <v>4197909.3835468702</v>
      </c>
      <c r="R40" s="62">
        <f t="shared" si="3"/>
        <v>8275969.7716953829</v>
      </c>
      <c r="X40" s="39"/>
      <c r="Y40" s="7"/>
      <c r="Z40" s="7"/>
      <c r="AA40" s="7"/>
    </row>
    <row r="41" spans="1:27" ht="65.400000000000006" customHeight="1" thickBot="1">
      <c r="A41" s="77" t="s">
        <v>50</v>
      </c>
      <c r="B41" s="78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80"/>
      <c r="X41" s="39"/>
      <c r="Y41" s="7"/>
      <c r="Z41" s="7"/>
      <c r="AA41" s="7"/>
    </row>
    <row r="42" spans="1:27" s="40" customFormat="1" ht="65.400000000000006" customHeight="1" thickBot="1">
      <c r="A42" s="66">
        <v>28</v>
      </c>
      <c r="B42" s="81" t="s">
        <v>51</v>
      </c>
      <c r="C42" s="76">
        <v>355</v>
      </c>
      <c r="D42" s="61">
        <v>60</v>
      </c>
      <c r="E42" s="61">
        <v>21</v>
      </c>
      <c r="F42" s="61">
        <v>436</v>
      </c>
      <c r="G42" s="61">
        <v>3765509</v>
      </c>
      <c r="H42" s="61">
        <v>1389720.7399999995</v>
      </c>
      <c r="I42" s="61">
        <v>404558</v>
      </c>
      <c r="J42" s="61">
        <v>967228.74999999988</v>
      </c>
      <c r="K42" s="61">
        <v>34096</v>
      </c>
      <c r="L42" s="61">
        <v>58864.522036899973</v>
      </c>
      <c r="M42" s="61">
        <v>1001591.9199999998</v>
      </c>
      <c r="N42" s="61">
        <v>222163.19999999998</v>
      </c>
      <c r="O42" s="61">
        <v>165965.62</v>
      </c>
      <c r="P42" s="61">
        <v>734062.87000000023</v>
      </c>
      <c r="Q42" s="61">
        <v>162601.83000000002</v>
      </c>
      <c r="R42" s="62">
        <v>70564.05</v>
      </c>
      <c r="S42" s="7"/>
      <c r="T42" s="7"/>
      <c r="U42" s="7"/>
      <c r="V42" s="7"/>
      <c r="W42" s="7"/>
      <c r="X42" s="39"/>
    </row>
    <row r="43" spans="1:27" ht="65.400000000000006" customHeight="1" thickBot="1">
      <c r="A43" s="125" t="s">
        <v>15</v>
      </c>
      <c r="B43" s="127"/>
      <c r="C43" s="62">
        <f t="shared" ref="C43:R43" si="4">C42</f>
        <v>355</v>
      </c>
      <c r="D43" s="61">
        <f t="shared" si="4"/>
        <v>60</v>
      </c>
      <c r="E43" s="61">
        <f t="shared" si="4"/>
        <v>21</v>
      </c>
      <c r="F43" s="61">
        <f t="shared" si="4"/>
        <v>436</v>
      </c>
      <c r="G43" s="61">
        <f t="shared" si="4"/>
        <v>3765509</v>
      </c>
      <c r="H43" s="61">
        <f t="shared" si="4"/>
        <v>1389720.7399999995</v>
      </c>
      <c r="I43" s="61">
        <f t="shared" si="4"/>
        <v>404558</v>
      </c>
      <c r="J43" s="61">
        <f t="shared" si="4"/>
        <v>967228.74999999988</v>
      </c>
      <c r="K43" s="61">
        <f t="shared" si="4"/>
        <v>34096</v>
      </c>
      <c r="L43" s="61">
        <f t="shared" si="4"/>
        <v>58864.522036899973</v>
      </c>
      <c r="M43" s="61">
        <f t="shared" si="4"/>
        <v>1001591.9199999998</v>
      </c>
      <c r="N43" s="61">
        <f t="shared" si="4"/>
        <v>222163.19999999998</v>
      </c>
      <c r="O43" s="61">
        <f t="shared" si="4"/>
        <v>165965.62</v>
      </c>
      <c r="P43" s="61">
        <f t="shared" si="4"/>
        <v>734062.87000000023</v>
      </c>
      <c r="Q43" s="61">
        <f t="shared" si="4"/>
        <v>162601.83000000002</v>
      </c>
      <c r="R43" s="62">
        <f t="shared" si="4"/>
        <v>70564.05</v>
      </c>
      <c r="X43" s="39"/>
      <c r="Y43" s="7"/>
      <c r="Z43" s="7"/>
      <c r="AA43" s="7"/>
    </row>
    <row r="44" spans="1:27" ht="65.400000000000006" customHeight="1" thickBot="1">
      <c r="A44" s="66" t="s">
        <v>52</v>
      </c>
      <c r="B44" s="82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4"/>
      <c r="X44" s="39"/>
      <c r="Y44" s="7"/>
      <c r="Z44" s="7"/>
      <c r="AA44" s="7"/>
    </row>
    <row r="45" spans="1:27" s="49" customFormat="1" ht="65.400000000000006" customHeight="1" thickBot="1">
      <c r="A45" s="66">
        <v>29</v>
      </c>
      <c r="B45" s="85" t="s">
        <v>53</v>
      </c>
      <c r="C45" s="62">
        <v>589</v>
      </c>
      <c r="D45" s="61">
        <v>145</v>
      </c>
      <c r="E45" s="61">
        <v>67</v>
      </c>
      <c r="F45" s="61">
        <v>801</v>
      </c>
      <c r="G45" s="61">
        <v>4369538</v>
      </c>
      <c r="H45" s="61">
        <v>1858237.2340849997</v>
      </c>
      <c r="I45" s="61">
        <v>1457455</v>
      </c>
      <c r="J45" s="61">
        <v>1068804.2852999</v>
      </c>
      <c r="K45" s="61">
        <v>77962</v>
      </c>
      <c r="L45" s="61">
        <v>126104.67983200002</v>
      </c>
      <c r="M45" s="61">
        <v>1115581.4940849997</v>
      </c>
      <c r="N45" s="61">
        <v>446834.13</v>
      </c>
      <c r="O45" s="61">
        <v>295821.61</v>
      </c>
      <c r="P45" s="61">
        <v>650395.80529990001</v>
      </c>
      <c r="Q45" s="61">
        <v>320868.99</v>
      </c>
      <c r="R45" s="62">
        <v>97539.49</v>
      </c>
      <c r="S45" s="48"/>
      <c r="T45" s="48"/>
      <c r="U45" s="48"/>
      <c r="V45" s="48"/>
      <c r="W45" s="48"/>
      <c r="X45" s="39"/>
    </row>
    <row r="46" spans="1:27" ht="65.400000000000006" customHeight="1" thickBot="1">
      <c r="A46" s="125" t="s">
        <v>15</v>
      </c>
      <c r="B46" s="126"/>
      <c r="C46" s="86">
        <f t="shared" ref="C46:R46" si="5">C45</f>
        <v>589</v>
      </c>
      <c r="D46" s="63">
        <f t="shared" si="5"/>
        <v>145</v>
      </c>
      <c r="E46" s="63">
        <f t="shared" si="5"/>
        <v>67</v>
      </c>
      <c r="F46" s="63">
        <f t="shared" si="5"/>
        <v>801</v>
      </c>
      <c r="G46" s="63">
        <f t="shared" si="5"/>
        <v>4369538</v>
      </c>
      <c r="H46" s="63">
        <f t="shared" si="5"/>
        <v>1858237.2340849997</v>
      </c>
      <c r="I46" s="63">
        <f t="shared" si="5"/>
        <v>1457455</v>
      </c>
      <c r="J46" s="63">
        <f t="shared" si="5"/>
        <v>1068804.2852999</v>
      </c>
      <c r="K46" s="63">
        <f t="shared" si="5"/>
        <v>77962</v>
      </c>
      <c r="L46" s="63">
        <f t="shared" si="5"/>
        <v>126104.67983200002</v>
      </c>
      <c r="M46" s="63">
        <f t="shared" si="5"/>
        <v>1115581.4940849997</v>
      </c>
      <c r="N46" s="63">
        <f t="shared" si="5"/>
        <v>446834.13</v>
      </c>
      <c r="O46" s="63">
        <f t="shared" si="5"/>
        <v>295821.61</v>
      </c>
      <c r="P46" s="63">
        <f t="shared" si="5"/>
        <v>650395.80529990001</v>
      </c>
      <c r="Q46" s="63">
        <f t="shared" si="5"/>
        <v>320868.99</v>
      </c>
      <c r="R46" s="87">
        <f t="shared" si="5"/>
        <v>97539.49</v>
      </c>
      <c r="X46" s="39"/>
    </row>
    <row r="47" spans="1:27" ht="65.400000000000006" customHeight="1" thickBot="1">
      <c r="A47" s="66" t="s">
        <v>54</v>
      </c>
      <c r="B47" s="82"/>
      <c r="C47" s="88"/>
      <c r="D47" s="89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1"/>
      <c r="X47" s="39"/>
    </row>
    <row r="48" spans="1:27" ht="65.400000000000006" customHeight="1">
      <c r="A48" s="66" t="s">
        <v>55</v>
      </c>
      <c r="B48" s="85"/>
      <c r="C48" s="68">
        <f t="shared" ref="C48:R48" si="6">C23+C40</f>
        <v>2253</v>
      </c>
      <c r="D48" s="68">
        <f t="shared" si="6"/>
        <v>1898</v>
      </c>
      <c r="E48" s="68">
        <f t="shared" si="6"/>
        <v>1877</v>
      </c>
      <c r="F48" s="68">
        <f t="shared" si="6"/>
        <v>6028</v>
      </c>
      <c r="G48" s="68">
        <f t="shared" si="6"/>
        <v>42002628</v>
      </c>
      <c r="H48" s="68">
        <f t="shared" si="6"/>
        <v>55528583.835829444</v>
      </c>
      <c r="I48" s="68">
        <f t="shared" si="6"/>
        <v>7181266</v>
      </c>
      <c r="J48" s="68">
        <f t="shared" si="6"/>
        <v>32606193.946744315</v>
      </c>
      <c r="K48" s="68">
        <f t="shared" si="6"/>
        <v>413038</v>
      </c>
      <c r="L48" s="68">
        <f t="shared" si="6"/>
        <v>2119545.8635104862</v>
      </c>
      <c r="M48" s="68">
        <f t="shared" si="6"/>
        <v>11378516.204638589</v>
      </c>
      <c r="N48" s="68">
        <f t="shared" si="6"/>
        <v>17407459.951347925</v>
      </c>
      <c r="O48" s="68">
        <f t="shared" si="6"/>
        <v>26742607.679842927</v>
      </c>
      <c r="P48" s="68">
        <f t="shared" si="6"/>
        <v>5474623.2210694812</v>
      </c>
      <c r="Q48" s="68">
        <f t="shared" si="6"/>
        <v>8828191.9324863702</v>
      </c>
      <c r="R48" s="69">
        <f t="shared" si="6"/>
        <v>18303377.814608887</v>
      </c>
      <c r="X48" s="39"/>
    </row>
    <row r="49" spans="1:24" ht="65.400000000000006" customHeight="1">
      <c r="A49" s="66" t="s">
        <v>56</v>
      </c>
      <c r="B49" s="85"/>
      <c r="C49" s="45">
        <f t="shared" ref="C49:R49" si="7">C43</f>
        <v>355</v>
      </c>
      <c r="D49" s="43">
        <f t="shared" si="7"/>
        <v>60</v>
      </c>
      <c r="E49" s="43">
        <f t="shared" si="7"/>
        <v>21</v>
      </c>
      <c r="F49" s="43">
        <f t="shared" si="7"/>
        <v>436</v>
      </c>
      <c r="G49" s="43">
        <f t="shared" si="7"/>
        <v>3765509</v>
      </c>
      <c r="H49" s="43">
        <f t="shared" si="7"/>
        <v>1389720.7399999995</v>
      </c>
      <c r="I49" s="43">
        <f t="shared" si="7"/>
        <v>404558</v>
      </c>
      <c r="J49" s="43">
        <f t="shared" si="7"/>
        <v>967228.74999999988</v>
      </c>
      <c r="K49" s="43">
        <f t="shared" si="7"/>
        <v>34096</v>
      </c>
      <c r="L49" s="43">
        <f t="shared" si="7"/>
        <v>58864.522036899973</v>
      </c>
      <c r="M49" s="43">
        <f t="shared" si="7"/>
        <v>1001591.9199999998</v>
      </c>
      <c r="N49" s="43">
        <f t="shared" si="7"/>
        <v>222163.19999999998</v>
      </c>
      <c r="O49" s="43">
        <f t="shared" si="7"/>
        <v>165965.62</v>
      </c>
      <c r="P49" s="43">
        <f t="shared" si="7"/>
        <v>734062.87000000023</v>
      </c>
      <c r="Q49" s="43">
        <f t="shared" si="7"/>
        <v>162601.83000000002</v>
      </c>
      <c r="R49" s="47">
        <f t="shared" si="7"/>
        <v>70564.05</v>
      </c>
      <c r="X49" s="39"/>
    </row>
    <row r="50" spans="1:24" ht="65.400000000000006" customHeight="1">
      <c r="A50" s="66" t="s">
        <v>57</v>
      </c>
      <c r="B50" s="85"/>
      <c r="C50" s="45">
        <f t="shared" ref="C50:R50" si="8">C48+C49</f>
        <v>2608</v>
      </c>
      <c r="D50" s="43">
        <f t="shared" si="8"/>
        <v>1958</v>
      </c>
      <c r="E50" s="43">
        <f t="shared" si="8"/>
        <v>1898</v>
      </c>
      <c r="F50" s="43">
        <f t="shared" si="8"/>
        <v>6464</v>
      </c>
      <c r="G50" s="43">
        <f t="shared" si="8"/>
        <v>45768137</v>
      </c>
      <c r="H50" s="43">
        <f t="shared" si="8"/>
        <v>56918304.575829446</v>
      </c>
      <c r="I50" s="43">
        <f t="shared" si="8"/>
        <v>7585824</v>
      </c>
      <c r="J50" s="43">
        <f t="shared" si="8"/>
        <v>33573422.696744315</v>
      </c>
      <c r="K50" s="43">
        <f t="shared" si="8"/>
        <v>447134</v>
      </c>
      <c r="L50" s="43">
        <f t="shared" si="8"/>
        <v>2178410.385547386</v>
      </c>
      <c r="M50" s="43">
        <f t="shared" si="8"/>
        <v>12380108.124638589</v>
      </c>
      <c r="N50" s="43">
        <f t="shared" si="8"/>
        <v>17629623.151347924</v>
      </c>
      <c r="O50" s="43">
        <f t="shared" si="8"/>
        <v>26908573.299842928</v>
      </c>
      <c r="P50" s="43">
        <f t="shared" si="8"/>
        <v>6208686.0910694813</v>
      </c>
      <c r="Q50" s="43">
        <f t="shared" si="8"/>
        <v>8990793.7624863703</v>
      </c>
      <c r="R50" s="47">
        <f t="shared" si="8"/>
        <v>18373941.864608888</v>
      </c>
      <c r="X50" s="39"/>
    </row>
    <row r="51" spans="1:24" ht="65.400000000000006" customHeight="1" thickBot="1">
      <c r="A51" s="66" t="s">
        <v>58</v>
      </c>
      <c r="B51" s="85"/>
      <c r="C51" s="57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60"/>
      <c r="X51" s="39"/>
    </row>
    <row r="52" spans="1:24" ht="65.400000000000006" customHeight="1" thickBot="1">
      <c r="A52" s="92" t="s">
        <v>59</v>
      </c>
      <c r="B52" s="93"/>
      <c r="C52" s="62">
        <f t="shared" ref="C52:R52" si="9">C46+C50</f>
        <v>3197</v>
      </c>
      <c r="D52" s="61">
        <f t="shared" si="9"/>
        <v>2103</v>
      </c>
      <c r="E52" s="61">
        <f t="shared" si="9"/>
        <v>1965</v>
      </c>
      <c r="F52" s="61">
        <f t="shared" si="9"/>
        <v>7265</v>
      </c>
      <c r="G52" s="61">
        <f t="shared" si="9"/>
        <v>50137675</v>
      </c>
      <c r="H52" s="61">
        <f t="shared" si="9"/>
        <v>58776541.809914447</v>
      </c>
      <c r="I52" s="61">
        <f t="shared" si="9"/>
        <v>9043279</v>
      </c>
      <c r="J52" s="61">
        <f t="shared" si="9"/>
        <v>34642226.982044213</v>
      </c>
      <c r="K52" s="61">
        <f t="shared" si="9"/>
        <v>525096</v>
      </c>
      <c r="L52" s="61">
        <f t="shared" si="9"/>
        <v>2304515.0653793858</v>
      </c>
      <c r="M52" s="61">
        <f t="shared" si="9"/>
        <v>13495689.618723588</v>
      </c>
      <c r="N52" s="61">
        <f t="shared" si="9"/>
        <v>18076457.281347923</v>
      </c>
      <c r="O52" s="61">
        <f t="shared" si="9"/>
        <v>27204394.909842927</v>
      </c>
      <c r="P52" s="61">
        <f t="shared" si="9"/>
        <v>6859081.8963693809</v>
      </c>
      <c r="Q52" s="61">
        <f t="shared" si="9"/>
        <v>9311662.7524863705</v>
      </c>
      <c r="R52" s="62">
        <f t="shared" si="9"/>
        <v>18471481.354608886</v>
      </c>
      <c r="X52" s="39"/>
    </row>
    <row r="53" spans="1:24" ht="37.200000000000003" customHeight="1">
      <c r="A53" s="117" t="s">
        <v>60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9"/>
    </row>
  </sheetData>
  <mergeCells count="17">
    <mergeCell ref="A53:R53"/>
    <mergeCell ref="P8:R8"/>
    <mergeCell ref="A23:B23"/>
    <mergeCell ref="B24:R24"/>
    <mergeCell ref="A40:B40"/>
    <mergeCell ref="A43:B43"/>
    <mergeCell ref="A46:B46"/>
    <mergeCell ref="P3:R3"/>
    <mergeCell ref="A6:A9"/>
    <mergeCell ref="B6:R6"/>
    <mergeCell ref="B7:R7"/>
    <mergeCell ref="B8:B9"/>
    <mergeCell ref="C8:F8"/>
    <mergeCell ref="G8:H8"/>
    <mergeCell ref="I8:J8"/>
    <mergeCell ref="K8:L8"/>
    <mergeCell ref="M8:O8"/>
  </mergeCells>
  <pageMargins left="0.75" right="0" top="0.75" bottom="0" header="0.3" footer="0.3"/>
  <pageSetup paperSize="9" scale="14" orientation="landscape" r:id="rId1"/>
  <colBreaks count="1" manualBreakCount="1">
    <brk id="18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Deposit Advances</vt:lpstr>
      <vt:lpstr>'Deposit Advances'!Print_Area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SLPC</cp:lastModifiedBy>
  <cp:lastPrinted>2023-08-10T13:03:42Z</cp:lastPrinted>
  <dcterms:created xsi:type="dcterms:W3CDTF">2023-08-01T05:34:53Z</dcterms:created>
  <dcterms:modified xsi:type="dcterms:W3CDTF">2023-08-10T13:04:08Z</dcterms:modified>
</cp:coreProperties>
</file>