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JUN 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8" i="2"/>
  <c r="I41" i="2"/>
  <c r="I44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8" i="2"/>
  <c r="J41" i="2"/>
  <c r="J44" i="2"/>
  <c r="J9" i="2"/>
  <c r="I9" i="2"/>
  <c r="E21" i="2"/>
  <c r="F21" i="2"/>
  <c r="G21" i="2"/>
  <c r="H21" i="2"/>
  <c r="D21" i="2"/>
  <c r="F37" i="2" l="1"/>
  <c r="D37" i="2"/>
  <c r="E37" i="2"/>
  <c r="E40" i="2" s="1"/>
  <c r="H37" i="2"/>
  <c r="D39" i="2"/>
  <c r="E39" i="2"/>
  <c r="F39" i="2"/>
  <c r="G39" i="2"/>
  <c r="H39" i="2"/>
  <c r="D42" i="2"/>
  <c r="E42" i="2"/>
  <c r="F42" i="2"/>
  <c r="G42" i="2"/>
  <c r="H42" i="2"/>
  <c r="D45" i="2"/>
  <c r="E45" i="2"/>
  <c r="F45" i="2"/>
  <c r="G45" i="2"/>
  <c r="H45" i="2"/>
  <c r="D47" i="2"/>
  <c r="E47" i="2"/>
  <c r="F47" i="2"/>
  <c r="G47" i="2"/>
  <c r="H47" i="2"/>
  <c r="J45" i="2" l="1"/>
  <c r="I45" i="2"/>
  <c r="J42" i="2"/>
  <c r="I42" i="2"/>
  <c r="I39" i="2"/>
  <c r="J39" i="2"/>
  <c r="J37" i="2"/>
  <c r="E43" i="2"/>
  <c r="E49" i="2" s="1"/>
  <c r="F40" i="2"/>
  <c r="F43" i="2" s="1"/>
  <c r="F49" i="2" s="1"/>
  <c r="D40" i="2"/>
  <c r="D43" i="2" s="1"/>
  <c r="D49" i="2" s="1"/>
  <c r="H40" i="2"/>
  <c r="G37" i="2"/>
  <c r="I37" i="2" s="1"/>
  <c r="J40" i="2" l="1"/>
  <c r="G40" i="2"/>
  <c r="G43" i="2" s="1"/>
  <c r="G49" i="2" s="1"/>
  <c r="H43" i="2"/>
  <c r="I43" i="2" l="1"/>
  <c r="J43" i="2"/>
  <c r="I40" i="2"/>
  <c r="H49" i="2"/>
  <c r="J49" i="2" l="1"/>
  <c r="I49" i="2"/>
</calcChain>
</file>

<file path=xl/sharedStrings.xml><?xml version="1.0" encoding="utf-8"?>
<sst xmlns="http://schemas.openxmlformats.org/spreadsheetml/2006/main" count="56" uniqueCount="56">
  <si>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</si>
  <si>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</si>
  <si>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</si>
  <si>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</si>
  <si>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</si>
  <si>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</si>
  <si>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</si>
  <si>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</si>
  <si>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</si>
  <si>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</si>
  <si>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</si>
  <si>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</si>
  <si>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</si>
  <si>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</si>
  <si>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</si>
  <si>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</si>
  <si>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</si>
  <si>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</si>
  <si>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</si>
  <si>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</si>
  <si>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</si>
  <si>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</si>
  <si>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</si>
  <si>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</si>
  <si>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</si>
  <si>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</si>
  <si>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</si>
  <si>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</si>
  <si>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</si>
  <si>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</si>
  <si>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</si>
  <si>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</si>
  <si>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</si>
  <si>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</si>
  <si>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</si>
  <si>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</si>
  <si>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</si>
  <si>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</si>
  <si>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</si>
  <si>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</si>
  <si>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</si>
  <si>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</si>
  <si>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</si>
  <si>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</si>
  <si>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</si>
  <si>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</si>
  <si>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</si>
  <si>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</si>
  <si>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</si>
  <si>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</si>
  <si>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South Indian Bank</t>
  </si>
  <si>
    <t>.</t>
  </si>
  <si>
    <t>Bandhan Bank</t>
  </si>
  <si>
    <t>RBL Bank Ltd.</t>
  </si>
  <si>
    <t>CD RATIO OF BANKS AS ON 30.06.2023 (Net of NRE Deposit)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</si>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</sst>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"/>
    <numFmt numFmtId="165" formatCode="0;[Red]0"/>
  </numFmts>
  <fonts count="16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2"/>
      <name val="Tahoma"/>
      <charset val="134"/>
    </font>
    <font>
      <sz val="12"/>
      <name val="Tahoma"/>
      <charset val="134"/>
    </font>
    <font>
      <sz val="12"/>
      <color theme="1"/>
      <name val="Tahoma"/>
      <charset val="134"/>
    </font>
    <font>
      <sz val="14"/>
      <color theme="1"/>
      <name val="Calibri"/>
      <charset val="134"/>
    </font>
    <font>
      <sz val="14"/>
      <color indexed="8"/>
      <name val="Calibri"/>
      <charset val="134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17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1" fontId="2" fillId="0" borderId="14" xfId="0" applyNumberFormat="1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4" fillId="2" borderId="0" xfId="0" applyFont="1" applyFill="1"/>
    <xf numFmtId="1" fontId="4" fillId="2" borderId="14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Alignment="1" applyProtection="1">
      <alignment vertical="center"/>
      <protection locked="0"/>
    </xf>
    <xf numFmtId="2" fontId="4" fillId="2" borderId="14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Border="1" applyAlignment="1"/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right"/>
    </xf>
    <xf numFmtId="1" fontId="11" fillId="0" borderId="2" xfId="0" applyNumberFormat="1" applyFont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164" fontId="11" fillId="2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Border="1" applyAlignment="1" applyProtection="1">
      <alignment horizontal="right" vertical="center"/>
      <protection locked="0"/>
    </xf>
    <xf numFmtId="164" fontId="11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Border="1" applyAlignment="1">
      <alignment horizontal="left" vertical="top" wrapText="1"/>
    </xf>
    <xf numFmtId="1" fontId="11" fillId="0" borderId="14" xfId="0" applyNumberFormat="1" applyFont="1" applyBorder="1" applyAlignment="1">
      <alignment horizontal="left" vertical="top"/>
    </xf>
    <xf numFmtId="164" fontId="11" fillId="0" borderId="14" xfId="0" applyNumberFormat="1" applyFont="1" applyFill="1" applyBorder="1" applyAlignment="1">
      <alignment horizontal="right"/>
    </xf>
    <xf numFmtId="164" fontId="12" fillId="0" borderId="14" xfId="0" applyNumberFormat="1" applyFont="1" applyFill="1" applyBorder="1" applyAlignment="1" applyProtection="1">
      <alignment horizontal="right" vertical="center"/>
      <protection locked="0"/>
    </xf>
    <xf numFmtId="165" fontId="12" fillId="0" borderId="14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 applyProtection="1">
      <alignment horizontal="right" vertical="center"/>
      <protection locked="0"/>
    </xf>
    <xf numFmtId="1" fontId="11" fillId="2" borderId="1" xfId="0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65" fontId="13" fillId="0" borderId="1" xfId="0" applyNumberFormat="1" applyFont="1" applyFill="1" applyBorder="1" applyAlignment="1" applyProtection="1">
      <alignment horizontal="right" vertical="center"/>
      <protection locked="0"/>
    </xf>
    <xf numFmtId="1" fontId="14" fillId="0" borderId="1" xfId="1" applyNumberFormat="1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center"/>
    </xf>
    <xf numFmtId="1" fontId="4" fillId="2" borderId="15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1" fontId="1" fillId="0" borderId="15" xfId="0" applyNumberFormat="1" applyFont="1" applyBorder="1" applyAlignment="1"/>
    <xf numFmtId="1" fontId="1" fillId="2" borderId="15" xfId="0" applyNumberFormat="1" applyFont="1" applyFill="1" applyBorder="1" applyAlignment="1"/>
    <xf numFmtId="2" fontId="15" fillId="2" borderId="10" xfId="0" applyNumberFormat="1" applyFont="1" applyFill="1" applyBorder="1" applyAlignment="1" applyProtection="1">
      <alignment vertical="center"/>
      <protection locked="0"/>
    </xf>
    <xf numFmtId="2" fontId="15" fillId="2" borderId="11" xfId="0" applyNumberFormat="1" applyFont="1" applyFill="1" applyBorder="1" applyAlignment="1" applyProtection="1">
      <alignment vertical="center"/>
      <protection locked="0"/>
    </xf>
    <xf numFmtId="2" fontId="15" fillId="2" borderId="26" xfId="0" applyNumberFormat="1" applyFont="1" applyFill="1" applyBorder="1" applyAlignment="1" applyProtection="1">
      <alignment vertical="center"/>
      <protection locked="0"/>
    </xf>
    <xf numFmtId="2" fontId="15" fillId="2" borderId="27" xfId="0" applyNumberFormat="1" applyFont="1" applyFill="1" applyBorder="1" applyAlignment="1" applyProtection="1">
      <alignment vertical="center"/>
      <protection locked="0"/>
    </xf>
    <xf numFmtId="2" fontId="15" fillId="2" borderId="28" xfId="0" applyNumberFormat="1" applyFont="1" applyFill="1" applyBorder="1" applyAlignment="1" applyProtection="1">
      <alignment vertical="center"/>
      <protection locked="0"/>
    </xf>
    <xf numFmtId="2" fontId="15" fillId="2" borderId="29" xfId="0" applyNumberFormat="1" applyFont="1" applyFill="1" applyBorder="1" applyAlignment="1" applyProtection="1">
      <alignment vertical="center"/>
      <protection locked="0"/>
    </xf>
    <xf numFmtId="164" fontId="11" fillId="0" borderId="2" xfId="0" applyNumberFormat="1" applyFont="1" applyBorder="1" applyAlignment="1">
      <alignment horizontal="right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tabSelected="1" topLeftCell="A31" workbookViewId="0">
      <selection activeCell="C43" sqref="C43"/>
    </sheetView>
  </sheetViews>
  <sheetFormatPr defaultRowHeight="14.4"/>
  <cols>
    <col min="2" max="2" width="7.6640625" customWidth="1"/>
    <col min="3" max="3" width="35.66406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0.6640625" customWidth="1"/>
    <col min="10" max="10" width="13.44140625" customWidth="1"/>
  </cols>
  <sheetData>
    <row r="2" spans="2:10" ht="15" thickBot="1">
      <c r="I2" s="74" t="s">
        <v>55</v>
      </c>
      <c r="J2" s="74"/>
    </row>
    <row r="3" spans="2:10" ht="19.95" customHeight="1" thickBot="1">
      <c r="B3" s="75" t="s">
        <v>49</v>
      </c>
      <c r="C3" s="76"/>
      <c r="D3" s="76"/>
      <c r="E3" s="76"/>
      <c r="F3" s="76"/>
      <c r="G3" s="76"/>
      <c r="H3" s="76"/>
      <c r="I3" s="76"/>
      <c r="J3" s="77"/>
    </row>
    <row r="4" spans="2:10" ht="15.6" customHeight="1" thickBot="1">
      <c r="B4" s="81" t="s">
        <v>54</v>
      </c>
      <c r="C4" s="82"/>
      <c r="D4" s="82"/>
      <c r="E4" s="82"/>
      <c r="F4" s="82"/>
      <c r="G4" s="82"/>
      <c r="H4" s="82"/>
      <c r="I4" s="82"/>
      <c r="J4" s="83"/>
    </row>
    <row r="5" spans="2:10" ht="13.65" customHeight="1" thickBot="1">
      <c r="B5" s="78" t="s">
        <v>0</v>
      </c>
      <c r="C5" s="79"/>
      <c r="D5" s="79"/>
      <c r="E5" s="79"/>
      <c r="F5" s="79"/>
      <c r="G5" s="79"/>
      <c r="H5" s="79"/>
      <c r="I5" s="79"/>
      <c r="J5" s="80"/>
    </row>
    <row r="6" spans="2:10" s="13" customFormat="1" ht="39" customHeight="1">
      <c r="B6" s="84" t="s">
        <v>5</v>
      </c>
      <c r="C6" s="84" t="s">
        <v>1</v>
      </c>
      <c r="D6" s="86" t="s">
        <v>40</v>
      </c>
      <c r="E6" s="86" t="s">
        <v>41</v>
      </c>
      <c r="F6" s="92" t="s">
        <v>42</v>
      </c>
      <c r="G6" s="86" t="s">
        <v>43</v>
      </c>
      <c r="H6" s="86" t="s">
        <v>44</v>
      </c>
      <c r="I6" s="88" t="s">
        <v>45</v>
      </c>
      <c r="J6" s="90" t="s">
        <v>46</v>
      </c>
    </row>
    <row r="7" spans="2:10" s="13" customFormat="1" ht="30" customHeight="1" thickBot="1">
      <c r="B7" s="85"/>
      <c r="C7" s="85"/>
      <c r="D7" s="87"/>
      <c r="E7" s="87"/>
      <c r="F7" s="93"/>
      <c r="G7" s="87"/>
      <c r="H7" s="87"/>
      <c r="I7" s="89"/>
      <c r="J7" s="91"/>
    </row>
    <row r="8" spans="2:10" s="14" customFormat="1" ht="15.75" customHeight="1" thickBot="1">
      <c r="B8" s="15"/>
      <c r="C8" s="16"/>
      <c r="D8" s="28">
        <v>1</v>
      </c>
      <c r="E8" s="28">
        <v>2</v>
      </c>
      <c r="F8" s="29">
        <v>3</v>
      </c>
      <c r="G8" s="28">
        <v>4</v>
      </c>
      <c r="H8" s="28">
        <v>5</v>
      </c>
      <c r="I8" s="28">
        <v>6</v>
      </c>
      <c r="J8" s="30">
        <v>7</v>
      </c>
    </row>
    <row r="9" spans="2:10" s="13" customFormat="1" ht="18.899999999999999" customHeight="1">
      <c r="B9" s="1">
        <v>1</v>
      </c>
      <c r="C9" s="2" t="s">
        <v>6</v>
      </c>
      <c r="D9" s="17">
        <v>26</v>
      </c>
      <c r="E9" s="17">
        <v>198484</v>
      </c>
      <c r="F9" s="17">
        <v>23220</v>
      </c>
      <c r="G9" s="17">
        <v>175264</v>
      </c>
      <c r="H9" s="17">
        <v>77912</v>
      </c>
      <c r="I9" s="21">
        <f>H9/G9*100</f>
        <v>44.454080701113746</v>
      </c>
      <c r="J9" s="22">
        <f>H9/E9*100</f>
        <v>39.253541847201788</v>
      </c>
    </row>
    <row r="10" spans="2:10" s="13" customFormat="1" ht="18.899999999999999" customHeight="1">
      <c r="B10" s="1">
        <v>2</v>
      </c>
      <c r="C10" s="2" t="s">
        <v>7</v>
      </c>
      <c r="D10" s="17">
        <v>21</v>
      </c>
      <c r="E10" s="17">
        <v>262003</v>
      </c>
      <c r="F10" s="17">
        <v>30209</v>
      </c>
      <c r="G10" s="17">
        <v>231794</v>
      </c>
      <c r="H10" s="17">
        <v>66265</v>
      </c>
      <c r="I10" s="21">
        <f t="shared" ref="I10:I49" si="0">H10/G10*100</f>
        <v>28.587884069475482</v>
      </c>
      <c r="J10" s="22">
        <f t="shared" ref="J10:J49" si="1">H10/E10*100</f>
        <v>25.291695133261832</v>
      </c>
    </row>
    <row r="11" spans="2:10" s="13" customFormat="1" ht="18.899999999999999" customHeight="1">
      <c r="B11" s="1">
        <v>3</v>
      </c>
      <c r="C11" s="2" t="s">
        <v>8</v>
      </c>
      <c r="D11" s="17">
        <v>2</v>
      </c>
      <c r="E11" s="17">
        <v>10344</v>
      </c>
      <c r="F11" s="17">
        <v>1193</v>
      </c>
      <c r="G11" s="17">
        <v>9151</v>
      </c>
      <c r="H11" s="17">
        <v>1601</v>
      </c>
      <c r="I11" s="21">
        <f t="shared" si="0"/>
        <v>17.495355698830728</v>
      </c>
      <c r="J11" s="22">
        <f t="shared" si="1"/>
        <v>15.477571539056459</v>
      </c>
    </row>
    <row r="12" spans="2:10" s="13" customFormat="1" ht="18.899999999999999" customHeight="1">
      <c r="B12" s="1">
        <v>4</v>
      </c>
      <c r="C12" s="2" t="s">
        <v>9</v>
      </c>
      <c r="D12" s="17">
        <v>50</v>
      </c>
      <c r="E12" s="17">
        <v>572459</v>
      </c>
      <c r="F12" s="17">
        <v>67260</v>
      </c>
      <c r="G12" s="17">
        <v>505199</v>
      </c>
      <c r="H12" s="17">
        <v>185256</v>
      </c>
      <c r="I12" s="21">
        <f t="shared" si="0"/>
        <v>36.669906314145514</v>
      </c>
      <c r="J12" s="22">
        <f t="shared" si="1"/>
        <v>32.361444225700012</v>
      </c>
    </row>
    <row r="13" spans="2:10" s="13" customFormat="1" ht="18.899999999999999" customHeight="1">
      <c r="B13" s="1">
        <v>5</v>
      </c>
      <c r="C13" s="2" t="s">
        <v>10</v>
      </c>
      <c r="D13" s="18">
        <v>18</v>
      </c>
      <c r="E13" s="17">
        <v>98245</v>
      </c>
      <c r="F13" s="17">
        <v>11576</v>
      </c>
      <c r="G13" s="17">
        <v>86669</v>
      </c>
      <c r="H13" s="17">
        <v>13235</v>
      </c>
      <c r="I13" s="21">
        <f t="shared" si="0"/>
        <v>15.270742710773172</v>
      </c>
      <c r="J13" s="22">
        <f t="shared" si="1"/>
        <v>13.471423482111049</v>
      </c>
    </row>
    <row r="14" spans="2:10" s="19" customFormat="1" ht="18.899999999999999" customHeight="1">
      <c r="B14" s="10">
        <v>6</v>
      </c>
      <c r="C14" s="11" t="s">
        <v>11</v>
      </c>
      <c r="D14" s="17">
        <v>24</v>
      </c>
      <c r="E14" s="17">
        <v>94732</v>
      </c>
      <c r="F14" s="17">
        <v>10923</v>
      </c>
      <c r="G14" s="17">
        <v>83809</v>
      </c>
      <c r="H14" s="17">
        <v>11220</v>
      </c>
      <c r="I14" s="21">
        <f t="shared" si="0"/>
        <v>13.387583672397952</v>
      </c>
      <c r="J14" s="22">
        <f t="shared" si="1"/>
        <v>11.843938690199721</v>
      </c>
    </row>
    <row r="15" spans="2:10" s="13" customFormat="1" ht="18.899999999999999" customHeight="1">
      <c r="B15" s="1">
        <v>7</v>
      </c>
      <c r="C15" s="2" t="s">
        <v>12</v>
      </c>
      <c r="D15" s="17">
        <v>15</v>
      </c>
      <c r="E15" s="17">
        <v>124861</v>
      </c>
      <c r="F15" s="17">
        <v>14396</v>
      </c>
      <c r="G15" s="17">
        <v>110465</v>
      </c>
      <c r="H15" s="17">
        <v>19146</v>
      </c>
      <c r="I15" s="21">
        <f t="shared" si="0"/>
        <v>17.332186665459648</v>
      </c>
      <c r="J15" s="22">
        <f t="shared" si="1"/>
        <v>15.333851242581749</v>
      </c>
    </row>
    <row r="16" spans="2:10" s="13" customFormat="1" ht="18.899999999999999" customHeight="1">
      <c r="B16" s="1">
        <v>8</v>
      </c>
      <c r="C16" s="2" t="s">
        <v>13</v>
      </c>
      <c r="D16" s="17">
        <v>50</v>
      </c>
      <c r="E16" s="17">
        <v>439594</v>
      </c>
      <c r="F16" s="17">
        <v>46214</v>
      </c>
      <c r="G16" s="17">
        <v>393380</v>
      </c>
      <c r="H16" s="17">
        <v>94806</v>
      </c>
      <c r="I16" s="21">
        <f t="shared" si="0"/>
        <v>24.100360974121713</v>
      </c>
      <c r="J16" s="22">
        <f t="shared" si="1"/>
        <v>21.566718381051604</v>
      </c>
    </row>
    <row r="17" spans="2:10" s="13" customFormat="1" ht="18.899999999999999" customHeight="1">
      <c r="B17" s="1">
        <v>9</v>
      </c>
      <c r="C17" s="2" t="s">
        <v>14</v>
      </c>
      <c r="D17" s="17">
        <v>104</v>
      </c>
      <c r="E17" s="17">
        <v>1865226</v>
      </c>
      <c r="F17" s="17">
        <v>215230</v>
      </c>
      <c r="G17" s="17">
        <v>1649996</v>
      </c>
      <c r="H17" s="17">
        <v>384106</v>
      </c>
      <c r="I17" s="21">
        <f t="shared" si="0"/>
        <v>23.27920794959503</v>
      </c>
      <c r="J17" s="22">
        <f t="shared" si="1"/>
        <v>20.593000526477756</v>
      </c>
    </row>
    <row r="18" spans="2:10" s="13" customFormat="1" ht="18.899999999999999" customHeight="1">
      <c r="B18" s="1">
        <v>10</v>
      </c>
      <c r="C18" s="2" t="s">
        <v>15</v>
      </c>
      <c r="D18" s="17">
        <v>100</v>
      </c>
      <c r="E18" s="17">
        <v>1645329</v>
      </c>
      <c r="F18" s="17">
        <v>189115</v>
      </c>
      <c r="G18" s="17">
        <v>1456214</v>
      </c>
      <c r="H18" s="17">
        <v>291872</v>
      </c>
      <c r="I18" s="21">
        <f t="shared" si="0"/>
        <v>20.043207935097453</v>
      </c>
      <c r="J18" s="22">
        <f t="shared" si="1"/>
        <v>17.739430837236807</v>
      </c>
    </row>
    <row r="19" spans="2:10" s="13" customFormat="1" ht="18.899999999999999" customHeight="1">
      <c r="B19" s="1">
        <v>11</v>
      </c>
      <c r="C19" s="2" t="s">
        <v>16</v>
      </c>
      <c r="D19" s="17">
        <v>37</v>
      </c>
      <c r="E19" s="17">
        <v>232063</v>
      </c>
      <c r="F19" s="17">
        <v>26849</v>
      </c>
      <c r="G19" s="17">
        <v>205214</v>
      </c>
      <c r="H19" s="17">
        <v>54016</v>
      </c>
      <c r="I19" s="21">
        <f t="shared" si="0"/>
        <v>26.321790910951492</v>
      </c>
      <c r="J19" s="22">
        <f t="shared" si="1"/>
        <v>23.276437863855936</v>
      </c>
    </row>
    <row r="20" spans="2:10" s="13" customFormat="1" ht="18.899999999999999" customHeight="1" thickBot="1">
      <c r="B20" s="5">
        <v>12</v>
      </c>
      <c r="C20" s="12" t="s">
        <v>17</v>
      </c>
      <c r="D20" s="20">
        <v>41</v>
      </c>
      <c r="E20" s="20">
        <v>476889</v>
      </c>
      <c r="F20" s="20">
        <v>132993</v>
      </c>
      <c r="G20" s="20">
        <v>343896</v>
      </c>
      <c r="H20" s="20">
        <v>136488</v>
      </c>
      <c r="I20" s="23">
        <f t="shared" si="0"/>
        <v>39.688743108381601</v>
      </c>
      <c r="J20" s="24">
        <f t="shared" si="1"/>
        <v>28.620496593546925</v>
      </c>
    </row>
    <row r="21" spans="2:10" s="13" customFormat="1" ht="18.899999999999999" customHeight="1" thickBot="1">
      <c r="B21" s="6"/>
      <c r="C21" s="3" t="s">
        <v>18</v>
      </c>
      <c r="D21" s="27">
        <f>D9+D10+D11+D12+D13+D14+D15+D16+D17+D18+D19+D20</f>
        <v>488</v>
      </c>
      <c r="E21" s="27">
        <f t="shared" ref="E21:H21" si="2">E9+E10+E11+E12+E13+E14+E15+E16+E17+E18+E19+E20</f>
        <v>6020229</v>
      </c>
      <c r="F21" s="27">
        <f t="shared" si="2"/>
        <v>769178</v>
      </c>
      <c r="G21" s="27">
        <f t="shared" si="2"/>
        <v>5251051</v>
      </c>
      <c r="H21" s="27">
        <f t="shared" si="2"/>
        <v>1335923</v>
      </c>
      <c r="I21" s="65">
        <f t="shared" si="0"/>
        <v>25.441059323171682</v>
      </c>
      <c r="J21" s="66">
        <f t="shared" si="1"/>
        <v>22.190567833881403</v>
      </c>
    </row>
    <row r="22" spans="2:10" s="13" customFormat="1" ht="18.899999999999999" customHeight="1">
      <c r="B22" s="31">
        <v>13</v>
      </c>
      <c r="C22" s="32" t="s">
        <v>19</v>
      </c>
      <c r="D22" s="33">
        <v>32</v>
      </c>
      <c r="E22" s="34">
        <v>214333</v>
      </c>
      <c r="F22" s="35">
        <v>24813</v>
      </c>
      <c r="G22" s="71">
        <v>189520</v>
      </c>
      <c r="H22" s="34">
        <v>161563</v>
      </c>
      <c r="I22" s="25">
        <f t="shared" si="0"/>
        <v>85.248522583368512</v>
      </c>
      <c r="J22" s="26">
        <f t="shared" si="1"/>
        <v>75.379432938464902</v>
      </c>
    </row>
    <row r="23" spans="2:10" s="13" customFormat="1" ht="18.899999999999999" customHeight="1">
      <c r="B23" s="31">
        <v>14</v>
      </c>
      <c r="C23" s="37" t="s">
        <v>52</v>
      </c>
      <c r="D23" s="38">
        <v>1</v>
      </c>
      <c r="E23" s="38">
        <v>10836</v>
      </c>
      <c r="F23" s="39">
        <v>1249</v>
      </c>
      <c r="G23" s="36">
        <v>9587</v>
      </c>
      <c r="H23" s="38">
        <v>8698</v>
      </c>
      <c r="I23" s="21">
        <f t="shared" si="0"/>
        <v>90.727026181287158</v>
      </c>
      <c r="J23" s="22">
        <f t="shared" si="1"/>
        <v>80.269472129937242</v>
      </c>
    </row>
    <row r="24" spans="2:10" s="13" customFormat="1" ht="18.899999999999999" customHeight="1">
      <c r="B24" s="31">
        <v>15</v>
      </c>
      <c r="C24" s="37" t="s">
        <v>20</v>
      </c>
      <c r="D24" s="38">
        <v>1</v>
      </c>
      <c r="E24" s="38">
        <v>1672</v>
      </c>
      <c r="F24" s="39">
        <v>212</v>
      </c>
      <c r="G24" s="36">
        <v>1460</v>
      </c>
      <c r="H24" s="38">
        <v>6279</v>
      </c>
      <c r="I24" s="21">
        <f t="shared" si="0"/>
        <v>430.0684931506849</v>
      </c>
      <c r="J24" s="22">
        <f t="shared" si="1"/>
        <v>375.53827751196172</v>
      </c>
    </row>
    <row r="25" spans="2:10" s="13" customFormat="1" ht="18.899999999999999" customHeight="1">
      <c r="B25" s="31">
        <v>16</v>
      </c>
      <c r="C25" s="37" t="s">
        <v>21</v>
      </c>
      <c r="D25" s="40">
        <v>2</v>
      </c>
      <c r="E25" s="41">
        <v>10836</v>
      </c>
      <c r="F25" s="42">
        <v>2965</v>
      </c>
      <c r="G25" s="40">
        <v>7871</v>
      </c>
      <c r="H25" s="43">
        <v>10225</v>
      </c>
      <c r="I25" s="21">
        <f t="shared" si="0"/>
        <v>129.90725447846526</v>
      </c>
      <c r="J25" s="22">
        <f t="shared" si="1"/>
        <v>94.361387966039132</v>
      </c>
    </row>
    <row r="26" spans="2:10" s="13" customFormat="1" ht="18.899999999999999" customHeight="1">
      <c r="B26" s="31">
        <v>17</v>
      </c>
      <c r="C26" s="37" t="s">
        <v>22</v>
      </c>
      <c r="D26" s="38">
        <v>48</v>
      </c>
      <c r="E26" s="38">
        <v>629078</v>
      </c>
      <c r="F26" s="39">
        <v>72533</v>
      </c>
      <c r="G26" s="36">
        <v>556545</v>
      </c>
      <c r="H26" s="38">
        <v>315623</v>
      </c>
      <c r="I26" s="21">
        <f t="shared" si="0"/>
        <v>56.711137464176296</v>
      </c>
      <c r="J26" s="22">
        <f t="shared" si="1"/>
        <v>50.172315674685805</v>
      </c>
    </row>
    <row r="27" spans="2:10" s="13" customFormat="1" ht="18.899999999999999" customHeight="1">
      <c r="B27" s="31">
        <v>18</v>
      </c>
      <c r="C27" s="37" t="s">
        <v>23</v>
      </c>
      <c r="D27" s="38">
        <v>7</v>
      </c>
      <c r="E27" s="38">
        <v>56729</v>
      </c>
      <c r="F27" s="39">
        <v>6541</v>
      </c>
      <c r="G27" s="36">
        <v>50188</v>
      </c>
      <c r="H27" s="38">
        <v>14560</v>
      </c>
      <c r="I27" s="21">
        <f t="shared" si="0"/>
        <v>29.010918944767671</v>
      </c>
      <c r="J27" s="22">
        <f t="shared" si="1"/>
        <v>25.665885173368117</v>
      </c>
    </row>
    <row r="28" spans="2:10" s="13" customFormat="1" ht="18" customHeight="1">
      <c r="B28" s="31">
        <v>19</v>
      </c>
      <c r="C28" s="37" t="s">
        <v>24</v>
      </c>
      <c r="D28" s="44">
        <v>26</v>
      </c>
      <c r="E28" s="45">
        <v>276680</v>
      </c>
      <c r="F28" s="39">
        <v>30121</v>
      </c>
      <c r="G28" s="36">
        <v>246559</v>
      </c>
      <c r="H28" s="44">
        <v>160908</v>
      </c>
      <c r="I28" s="21">
        <f t="shared" si="0"/>
        <v>65.261458717791683</v>
      </c>
      <c r="J28" s="22">
        <f t="shared" si="1"/>
        <v>58.156715339019804</v>
      </c>
    </row>
    <row r="29" spans="2:10" s="13" customFormat="1" ht="18.899999999999999" customHeight="1">
      <c r="B29" s="31">
        <v>20</v>
      </c>
      <c r="C29" s="37" t="s">
        <v>25</v>
      </c>
      <c r="D29" s="52">
        <v>15</v>
      </c>
      <c r="E29" s="53">
        <v>47450</v>
      </c>
      <c r="F29" s="54">
        <v>5471</v>
      </c>
      <c r="G29" s="55">
        <v>41979</v>
      </c>
      <c r="H29" s="56">
        <v>22584</v>
      </c>
      <c r="I29" s="21">
        <f t="shared" si="0"/>
        <v>53.798327735296212</v>
      </c>
      <c r="J29" s="22">
        <f t="shared" si="1"/>
        <v>47.595363540569018</v>
      </c>
    </row>
    <row r="30" spans="2:10" s="13" customFormat="1" ht="18.899999999999999" customHeight="1">
      <c r="B30" s="31">
        <v>21</v>
      </c>
      <c r="C30" s="47" t="s">
        <v>26</v>
      </c>
      <c r="D30" s="55">
        <v>1</v>
      </c>
      <c r="E30" s="53">
        <v>6678</v>
      </c>
      <c r="F30" s="54">
        <v>770</v>
      </c>
      <c r="G30" s="55">
        <v>5908</v>
      </c>
      <c r="H30" s="53">
        <v>2937</v>
      </c>
      <c r="I30" s="21">
        <f t="shared" si="0"/>
        <v>49.712254570074478</v>
      </c>
      <c r="J30" s="22">
        <f t="shared" si="1"/>
        <v>43.98023360287511</v>
      </c>
    </row>
    <row r="31" spans="2:10" s="13" customFormat="1" ht="18.899999999999999" customHeight="1">
      <c r="B31" s="31">
        <v>22</v>
      </c>
      <c r="C31" s="37" t="s">
        <v>27</v>
      </c>
      <c r="D31" s="44">
        <v>1</v>
      </c>
      <c r="E31" s="53">
        <v>7003</v>
      </c>
      <c r="F31" s="54">
        <v>807</v>
      </c>
      <c r="G31" s="55">
        <v>6196</v>
      </c>
      <c r="H31" s="53">
        <v>1242</v>
      </c>
      <c r="I31" s="21">
        <f t="shared" si="0"/>
        <v>20.045190445448675</v>
      </c>
      <c r="J31" s="22">
        <f t="shared" si="1"/>
        <v>17.735256318720548</v>
      </c>
    </row>
    <row r="32" spans="2:10" s="13" customFormat="1" ht="18.899999999999999" customHeight="1">
      <c r="B32" s="31">
        <v>23</v>
      </c>
      <c r="C32" s="37" t="s">
        <v>28</v>
      </c>
      <c r="D32" s="52">
        <v>1</v>
      </c>
      <c r="E32" s="57">
        <v>4149</v>
      </c>
      <c r="F32" s="54">
        <v>478</v>
      </c>
      <c r="G32" s="55">
        <v>3671</v>
      </c>
      <c r="H32" s="55">
        <v>153</v>
      </c>
      <c r="I32" s="21">
        <f t="shared" si="0"/>
        <v>4.1678016889131024</v>
      </c>
      <c r="J32" s="22">
        <f t="shared" si="1"/>
        <v>3.68763557483731</v>
      </c>
    </row>
    <row r="33" spans="2:10" s="13" customFormat="1" ht="18.899999999999999" customHeight="1">
      <c r="B33" s="31">
        <v>24</v>
      </c>
      <c r="C33" s="37" t="s">
        <v>29</v>
      </c>
      <c r="D33" s="40">
        <v>12</v>
      </c>
      <c r="E33" s="41">
        <v>78520</v>
      </c>
      <c r="F33" s="42">
        <v>9053</v>
      </c>
      <c r="G33" s="40">
        <v>69467</v>
      </c>
      <c r="H33" s="46">
        <v>16065</v>
      </c>
      <c r="I33" s="21">
        <f t="shared" si="0"/>
        <v>23.126088646407648</v>
      </c>
      <c r="J33" s="22">
        <f t="shared" si="1"/>
        <v>20.459755476311766</v>
      </c>
    </row>
    <row r="34" spans="2:10" s="13" customFormat="1" ht="18.899999999999999" customHeight="1">
      <c r="B34" s="31">
        <v>25</v>
      </c>
      <c r="C34" s="37" t="s">
        <v>53</v>
      </c>
      <c r="D34" s="40">
        <v>1</v>
      </c>
      <c r="E34" s="41">
        <v>1584</v>
      </c>
      <c r="F34" s="40">
        <v>234</v>
      </c>
      <c r="G34" s="40">
        <v>1350</v>
      </c>
      <c r="H34" s="46">
        <v>1971</v>
      </c>
      <c r="I34" s="21">
        <f t="shared" si="0"/>
        <v>146</v>
      </c>
      <c r="J34" s="22">
        <f t="shared" si="1"/>
        <v>124.43181818181819</v>
      </c>
    </row>
    <row r="35" spans="2:10" s="13" customFormat="1" ht="18.899999999999999" customHeight="1">
      <c r="B35" s="31">
        <v>26</v>
      </c>
      <c r="C35" s="37" t="s">
        <v>50</v>
      </c>
      <c r="D35" s="40">
        <v>1</v>
      </c>
      <c r="E35" s="41">
        <v>8781</v>
      </c>
      <c r="F35" s="40">
        <v>529</v>
      </c>
      <c r="G35" s="40">
        <v>8252</v>
      </c>
      <c r="H35" s="46">
        <v>351</v>
      </c>
      <c r="I35" s="21">
        <f t="shared" si="0"/>
        <v>4.2535142995637427</v>
      </c>
      <c r="J35" s="22">
        <f t="shared" si="1"/>
        <v>3.9972668261018107</v>
      </c>
    </row>
    <row r="36" spans="2:10" s="13" customFormat="1" ht="18.899999999999999" customHeight="1" thickBot="1">
      <c r="B36" s="58">
        <v>27</v>
      </c>
      <c r="C36" s="48" t="s">
        <v>30</v>
      </c>
      <c r="D36" s="49">
        <v>13</v>
      </c>
      <c r="E36" s="50">
        <v>68398</v>
      </c>
      <c r="F36" s="49">
        <v>7886</v>
      </c>
      <c r="G36" s="49">
        <v>60512</v>
      </c>
      <c r="H36" s="51">
        <v>25409</v>
      </c>
      <c r="I36" s="23">
        <f t="shared" si="0"/>
        <v>41.990018508725541</v>
      </c>
      <c r="J36" s="24">
        <f t="shared" si="1"/>
        <v>37.148747039387118</v>
      </c>
    </row>
    <row r="37" spans="2:10" s="13" customFormat="1" ht="18.899999999999999" customHeight="1" thickBot="1">
      <c r="B37" s="6"/>
      <c r="C37" s="3" t="s">
        <v>31</v>
      </c>
      <c r="D37" s="27">
        <f>SUM(D22:D36)</f>
        <v>162</v>
      </c>
      <c r="E37" s="27">
        <f>SUM(E22:E36)</f>
        <v>1422727</v>
      </c>
      <c r="F37" s="27">
        <f>SUM(F22:F36)</f>
        <v>163662</v>
      </c>
      <c r="G37" s="27">
        <f>SUM(G22:G36)</f>
        <v>1259065</v>
      </c>
      <c r="H37" s="27">
        <f>SUM(H22:H36)</f>
        <v>748568</v>
      </c>
      <c r="I37" s="65">
        <f t="shared" si="0"/>
        <v>59.454277578997115</v>
      </c>
      <c r="J37" s="66">
        <f t="shared" si="1"/>
        <v>52.61501328083321</v>
      </c>
    </row>
    <row r="38" spans="2:10" s="13" customFormat="1" ht="18.899999999999999" customHeight="1" thickBot="1">
      <c r="B38" s="8">
        <v>28</v>
      </c>
      <c r="C38" s="4" t="s">
        <v>48</v>
      </c>
      <c r="D38" s="59">
        <v>55</v>
      </c>
      <c r="E38" s="59">
        <v>319849</v>
      </c>
      <c r="F38" s="59">
        <v>36879</v>
      </c>
      <c r="G38" s="59">
        <v>282970</v>
      </c>
      <c r="H38" s="59">
        <v>220705</v>
      </c>
      <c r="I38" s="60">
        <f t="shared" si="0"/>
        <v>77.995900625508014</v>
      </c>
      <c r="J38" s="72">
        <f t="shared" si="1"/>
        <v>69.00287323080579</v>
      </c>
    </row>
    <row r="39" spans="2:10" s="13" customFormat="1" ht="18.899999999999999" customHeight="1" thickBot="1">
      <c r="B39" s="9"/>
      <c r="C39" s="7" t="s">
        <v>32</v>
      </c>
      <c r="D39" s="27">
        <f>SUM(D38:D38)</f>
        <v>55</v>
      </c>
      <c r="E39" s="27">
        <f>SUM(E38:E38)</f>
        <v>319849</v>
      </c>
      <c r="F39" s="27">
        <f>SUM(F38:F38)</f>
        <v>36879</v>
      </c>
      <c r="G39" s="27">
        <f>SUM(G38:G38)</f>
        <v>282970</v>
      </c>
      <c r="H39" s="27">
        <f>SUM(H38:H38)</f>
        <v>220705</v>
      </c>
      <c r="I39" s="67">
        <f t="shared" si="0"/>
        <v>77.995900625508014</v>
      </c>
      <c r="J39" s="68">
        <f t="shared" si="1"/>
        <v>69.00287323080579</v>
      </c>
    </row>
    <row r="40" spans="2:10" s="13" customFormat="1" ht="18.899999999999999" customHeight="1" thickBot="1">
      <c r="B40" s="9"/>
      <c r="C40" s="7" t="s">
        <v>33</v>
      </c>
      <c r="D40" s="27">
        <f>SUM(D37+D39)</f>
        <v>217</v>
      </c>
      <c r="E40" s="27">
        <f>SUM(E37+E39)</f>
        <v>1742576</v>
      </c>
      <c r="F40" s="27">
        <f>SUM(F37+F39)</f>
        <v>200541</v>
      </c>
      <c r="G40" s="27">
        <f>SUM(G37+G39)</f>
        <v>1542035</v>
      </c>
      <c r="H40" s="27">
        <f>SUM(H37+H39)</f>
        <v>969273</v>
      </c>
      <c r="I40" s="69">
        <f t="shared" si="0"/>
        <v>62.856744496720239</v>
      </c>
      <c r="J40" s="70">
        <f t="shared" si="1"/>
        <v>55.622997217911873</v>
      </c>
    </row>
    <row r="41" spans="2:10" s="13" customFormat="1" ht="18.899999999999999" customHeight="1" thickBot="1">
      <c r="B41" s="8">
        <v>29</v>
      </c>
      <c r="C41" s="4" t="s">
        <v>34</v>
      </c>
      <c r="D41" s="59">
        <v>23</v>
      </c>
      <c r="E41" s="59">
        <v>49630</v>
      </c>
      <c r="F41" s="59">
        <v>4529</v>
      </c>
      <c r="G41" s="59">
        <v>45101</v>
      </c>
      <c r="H41" s="59">
        <v>24288</v>
      </c>
      <c r="I41" s="60">
        <f t="shared" si="0"/>
        <v>53.852464468637059</v>
      </c>
      <c r="J41" s="72">
        <f t="shared" si="1"/>
        <v>48.938142252669756</v>
      </c>
    </row>
    <row r="42" spans="2:10" s="13" customFormat="1" ht="18.899999999999999" customHeight="1" thickBot="1">
      <c r="B42" s="9"/>
      <c r="C42" s="7" t="s">
        <v>35</v>
      </c>
      <c r="D42" s="27">
        <f>SUM(D41)</f>
        <v>23</v>
      </c>
      <c r="E42" s="27">
        <f t="shared" ref="E42:H42" si="3">SUM(E41)</f>
        <v>49630</v>
      </c>
      <c r="F42" s="27">
        <f t="shared" si="3"/>
        <v>4529</v>
      </c>
      <c r="G42" s="27">
        <f t="shared" si="3"/>
        <v>45101</v>
      </c>
      <c r="H42" s="27">
        <f t="shared" si="3"/>
        <v>24288</v>
      </c>
      <c r="I42" s="65">
        <f t="shared" si="0"/>
        <v>53.852464468637059</v>
      </c>
      <c r="J42" s="66">
        <f t="shared" si="1"/>
        <v>48.938142252669756</v>
      </c>
    </row>
    <row r="43" spans="2:10" s="13" customFormat="1" ht="18.899999999999999" customHeight="1" thickBot="1">
      <c r="B43" s="9"/>
      <c r="C43" s="7" t="s">
        <v>36</v>
      </c>
      <c r="D43" s="27">
        <f>SUM(D21+D40+D42)</f>
        <v>728</v>
      </c>
      <c r="E43" s="27">
        <f>SUM(E21+E40+E42)</f>
        <v>7812435</v>
      </c>
      <c r="F43" s="27">
        <f>SUM(F21+F40+F42)</f>
        <v>974248</v>
      </c>
      <c r="G43" s="27">
        <f>SUM(G21+G40+G42)</f>
        <v>6838187</v>
      </c>
      <c r="H43" s="27">
        <f>SUM(H21+H40+H42)</f>
        <v>2329484</v>
      </c>
      <c r="I43" s="65">
        <f t="shared" si="0"/>
        <v>34.065813058344261</v>
      </c>
      <c r="J43" s="66">
        <f t="shared" si="1"/>
        <v>29.817643282792112</v>
      </c>
    </row>
    <row r="44" spans="2:10" s="13" customFormat="1" ht="18.899999999999999" customHeight="1" thickBot="1">
      <c r="B44" s="8">
        <v>30</v>
      </c>
      <c r="C44" s="4" t="s">
        <v>37</v>
      </c>
      <c r="D44" s="59">
        <v>71</v>
      </c>
      <c r="E44" s="59">
        <v>195963</v>
      </c>
      <c r="F44" s="59">
        <v>22267</v>
      </c>
      <c r="G44" s="59">
        <v>173696</v>
      </c>
      <c r="H44" s="59">
        <v>48950</v>
      </c>
      <c r="I44" s="60">
        <f t="shared" si="0"/>
        <v>28.181420412675017</v>
      </c>
      <c r="J44" s="72">
        <f t="shared" si="1"/>
        <v>24.979205258135465</v>
      </c>
    </row>
    <row r="45" spans="2:10" s="13" customFormat="1" ht="18.899999999999999" customHeight="1" thickBot="1">
      <c r="B45" s="9"/>
      <c r="C45" s="7" t="s">
        <v>38</v>
      </c>
      <c r="D45" s="27">
        <f>SUM(D44)</f>
        <v>71</v>
      </c>
      <c r="E45" s="27">
        <f t="shared" ref="E45:H45" si="4">SUM(E44)</f>
        <v>195963</v>
      </c>
      <c r="F45" s="27">
        <f t="shared" si="4"/>
        <v>22267</v>
      </c>
      <c r="G45" s="27">
        <f t="shared" si="4"/>
        <v>173696</v>
      </c>
      <c r="H45" s="27">
        <f t="shared" si="4"/>
        <v>48950</v>
      </c>
      <c r="I45" s="65">
        <f t="shared" si="0"/>
        <v>28.181420412675017</v>
      </c>
      <c r="J45" s="66">
        <f t="shared" si="1"/>
        <v>24.979205258135465</v>
      </c>
    </row>
    <row r="46" spans="2:10" s="13" customFormat="1" ht="18.899999999999999" customHeight="1" thickBot="1">
      <c r="B46" s="8">
        <v>31</v>
      </c>
      <c r="C46" s="4" t="s">
        <v>47</v>
      </c>
      <c r="D46" s="59">
        <v>6</v>
      </c>
      <c r="E46" s="59">
        <v>0</v>
      </c>
      <c r="F46" s="59">
        <v>0</v>
      </c>
      <c r="G46" s="59">
        <v>0</v>
      </c>
      <c r="H46" s="59">
        <v>2858</v>
      </c>
      <c r="I46" s="60">
        <v>0</v>
      </c>
      <c r="J46" s="72">
        <v>0</v>
      </c>
    </row>
    <row r="47" spans="2:10" s="13" customFormat="1" ht="18.899999999999999" customHeight="1" thickBot="1">
      <c r="B47" s="9"/>
      <c r="C47" s="7" t="s">
        <v>39</v>
      </c>
      <c r="D47" s="27">
        <f>SUM(D46:D46)</f>
        <v>6</v>
      </c>
      <c r="E47" s="27">
        <f>SUM(E46:E46)</f>
        <v>0</v>
      </c>
      <c r="F47" s="27">
        <f>SUM(F46:F46)</f>
        <v>0</v>
      </c>
      <c r="G47" s="27">
        <f>SUM(G46:G46)</f>
        <v>0</v>
      </c>
      <c r="H47" s="27">
        <f>SUM(H46:H46)</f>
        <v>2858</v>
      </c>
      <c r="I47" s="65"/>
      <c r="J47" s="66"/>
    </row>
    <row r="48" spans="2:10" s="13" customFormat="1" ht="36" customHeight="1" thickBot="1">
      <c r="B48" s="61"/>
      <c r="C48" s="62" t="s">
        <v>2</v>
      </c>
      <c r="D48" s="63"/>
      <c r="E48" s="63"/>
      <c r="F48" s="64"/>
      <c r="G48" s="63"/>
      <c r="H48" s="63"/>
      <c r="I48" s="60">
        <v>0</v>
      </c>
      <c r="J48" s="72">
        <v>0</v>
      </c>
    </row>
    <row r="49" spans="2:10" s="13" customFormat="1" ht="18.899999999999999" customHeight="1" thickBot="1">
      <c r="B49" s="6"/>
      <c r="C49" s="3" t="s">
        <v>3</v>
      </c>
      <c r="D49" s="27">
        <f>SUM(D45+D47+D43)</f>
        <v>805</v>
      </c>
      <c r="E49" s="27">
        <f>SUM(E43+E45+E47)</f>
        <v>8008398</v>
      </c>
      <c r="F49" s="27">
        <f>SUM(F43+F45+F47)</f>
        <v>996515</v>
      </c>
      <c r="G49" s="27">
        <f>SUM(G43+G45+G47)</f>
        <v>7011883</v>
      </c>
      <c r="H49" s="27">
        <f>SUM(H43+H45+H47+H48)</f>
        <v>2381292</v>
      </c>
      <c r="I49" s="65">
        <f t="shared" si="0"/>
        <v>33.960806248478477</v>
      </c>
      <c r="J49" s="66">
        <f t="shared" si="1"/>
        <v>29.734935751195184</v>
      </c>
    </row>
    <row r="50" spans="2:10">
      <c r="B50" t="s">
        <v>51</v>
      </c>
      <c r="I50" s="73" t="s">
        <v>4</v>
      </c>
      <c r="J50" s="73"/>
    </row>
  </sheetData>
  <mergeCells count="14">
    <mergeCell ref="I50:J50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2023-08-10T12:05:57Z</dcterms:modified>
</cp:coreProperties>
</file>