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JUN 23" sheetId="2" r:id="rId1"/>
  </sheets>
  <definedNames>
    <definedName name="_xlnm.Print_Area" localSheetId="0">'JUN 23'!$A$2:$I$46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2" i="2"/>
  <c r="I42" i="2"/>
  <c r="H43" i="2"/>
  <c r="I43" i="2"/>
  <c r="H45" i="2"/>
  <c r="I45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D34" i="2" l="1"/>
  <c r="E34" i="2"/>
  <c r="F34" i="2"/>
  <c r="G34" i="2"/>
  <c r="C34" i="2"/>
  <c r="F21" i="2" l="1"/>
  <c r="D43" i="2" l="1"/>
  <c r="E43" i="2"/>
  <c r="F43" i="2"/>
  <c r="G43" i="2"/>
  <c r="C43" i="2"/>
  <c r="D40" i="2" l="1"/>
  <c r="E40" i="2"/>
  <c r="G40" i="2"/>
  <c r="C40" i="2"/>
  <c r="F40" i="2" l="1"/>
  <c r="G37" i="2" l="1"/>
  <c r="E37" i="2"/>
  <c r="D37" i="2"/>
  <c r="C37" i="2"/>
  <c r="G31" i="2"/>
  <c r="E31" i="2"/>
  <c r="D31" i="2"/>
  <c r="C31" i="2"/>
  <c r="G21" i="2"/>
  <c r="E21" i="2"/>
  <c r="D21" i="2"/>
  <c r="C21" i="2"/>
  <c r="E35" i="2" l="1"/>
  <c r="G35" i="2"/>
  <c r="D35" i="2"/>
  <c r="D38" i="2" s="1"/>
  <c r="C35" i="2"/>
  <c r="H21" i="2"/>
  <c r="F37" i="2"/>
  <c r="F31" i="2"/>
  <c r="I21" i="2"/>
  <c r="G38" i="2" l="1"/>
  <c r="G45" i="2" s="1"/>
  <c r="E38" i="2"/>
  <c r="E45" i="2" s="1"/>
  <c r="C38" i="2"/>
  <c r="C45" i="2" s="1"/>
  <c r="F35" i="2"/>
  <c r="F38" i="2" s="1"/>
  <c r="D45" i="2"/>
  <c r="F45" i="2" l="1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<sst xmlns="http://schemas.openxmlformats.org/spreadsheetml/2006/main" count="51" uniqueCount="51">
  <si>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</si>
  <si>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</si>
  <si>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</si>
  <si>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</si>
  <si>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</si>
  <si>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</si>
  <si>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</si>
  <si>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</si>
  <si>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</si>
  <si>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</si>
  <si>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</si>
  <si>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</si>
  <si>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</si>
  <si>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</si>
  <si>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</si>
  <si>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</si>
  <si>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</si>
  <si>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</si>
  <si>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</si>
  <si>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</si>
  <si>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</si>
  <si>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</si>
  <si>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</si>
  <si>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</si>
  <si>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</si>
  <si>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</si>
  <si>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</si>
  <si>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</si>
  <si>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</si>
  <si>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</si>
  <si>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</si>
  <si>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</si>
  <si>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</si>
  <si>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</si>
  <si>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</si>
  <si>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</si>
  <si>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</si>
  <si>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</si>
  <si>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</si>
  <si>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</si>
  <si>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</si>
  <si>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</si>
  <si>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</si>
  <si>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</si>
  <si>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</si>
  <si>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</si>
  <si>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>Punjab State Co-op Bank</t>
  </si>
  <si>
    <t>SIDBI/CUCB</t>
  </si>
  <si>
    <t>AU Small Finance Bank</t>
  </si>
  <si>
    <t>CD RATIO OF BANKS AS ON 30.06.2023 (Net of NRE Deposit)</t>
  </si>
  <si>
    <t>Annexure-6.2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</si>
</sst>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7" fillId="0" borderId="2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1" fontId="7" fillId="0" borderId="13" xfId="0" applyNumberFormat="1" applyFont="1" applyBorder="1" applyAlignment="1">
      <alignment horizontal="left" vertical="top"/>
    </xf>
    <xf numFmtId="1" fontId="5" fillId="2" borderId="13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left" vertical="top"/>
    </xf>
    <xf numFmtId="1" fontId="3" fillId="0" borderId="25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left" vertical="top"/>
    </xf>
    <xf numFmtId="1" fontId="5" fillId="2" borderId="34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7" fillId="0" borderId="19" xfId="0" applyFont="1" applyFill="1" applyBorder="1" applyAlignment="1">
      <alignment horizontal="left" vertical="top"/>
    </xf>
    <xf numFmtId="1" fontId="5" fillId="2" borderId="19" xfId="0" applyNumberFormat="1" applyFont="1" applyFill="1" applyBorder="1" applyAlignment="1">
      <alignment horizontal="right"/>
    </xf>
    <xf numFmtId="2" fontId="7" fillId="0" borderId="38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2" fontId="7" fillId="0" borderId="3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tabSelected="1" view="pageBreakPreview" topLeftCell="A19" zoomScale="60" zoomScaleNormal="100" workbookViewId="0">
      <selection activeCell="F30" sqref="F30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</cols>
  <sheetData>
    <row r="2" spans="1:9" ht="15" thickBot="1" x14ac:dyDescent="0.35">
      <c r="H2" s="60" t="s">
        <v>50</v>
      </c>
      <c r="I2" s="60"/>
    </row>
    <row r="3" spans="1:9" ht="22.8" thickBot="1" x14ac:dyDescent="0.4">
      <c r="A3" s="61" t="s">
        <v>44</v>
      </c>
      <c r="B3" s="62"/>
      <c r="C3" s="62"/>
      <c r="D3" s="62"/>
      <c r="E3" s="62"/>
      <c r="F3" s="62"/>
      <c r="G3" s="62"/>
      <c r="H3" s="62"/>
      <c r="I3" s="63"/>
    </row>
    <row r="4" spans="1:9" s="6" customFormat="1" ht="14.25" customHeight="1" thickBot="1" x14ac:dyDescent="0.35">
      <c r="A4" s="67" t="s">
        <v>49</v>
      </c>
      <c r="B4" s="68"/>
      <c r="C4" s="68"/>
      <c r="D4" s="68"/>
      <c r="E4" s="68"/>
      <c r="F4" s="68"/>
      <c r="G4" s="68"/>
      <c r="H4" s="68"/>
      <c r="I4" s="69"/>
    </row>
    <row r="5" spans="1:9" s="6" customFormat="1" ht="13.65" customHeight="1" thickBot="1" x14ac:dyDescent="0.35">
      <c r="A5" s="64" t="s">
        <v>0</v>
      </c>
      <c r="B5" s="65"/>
      <c r="C5" s="65"/>
      <c r="D5" s="65"/>
      <c r="E5" s="65"/>
      <c r="F5" s="65"/>
      <c r="G5" s="65"/>
      <c r="H5" s="65"/>
      <c r="I5" s="66"/>
    </row>
    <row r="6" spans="1:9" s="6" customFormat="1" ht="39" customHeight="1" x14ac:dyDescent="0.3">
      <c r="A6" s="70" t="s">
        <v>4</v>
      </c>
      <c r="B6" s="70" t="s">
        <v>1</v>
      </c>
      <c r="C6" s="72" t="s">
        <v>35</v>
      </c>
      <c r="D6" s="72" t="s">
        <v>36</v>
      </c>
      <c r="E6" s="78" t="s">
        <v>37</v>
      </c>
      <c r="F6" s="72" t="s">
        <v>38</v>
      </c>
      <c r="G6" s="72" t="s">
        <v>39</v>
      </c>
      <c r="H6" s="74" t="s">
        <v>40</v>
      </c>
      <c r="I6" s="76" t="s">
        <v>41</v>
      </c>
    </row>
    <row r="7" spans="1:9" s="6" customFormat="1" ht="30" customHeight="1" thickBot="1" x14ac:dyDescent="0.35">
      <c r="A7" s="71"/>
      <c r="B7" s="71"/>
      <c r="C7" s="73"/>
      <c r="D7" s="73"/>
      <c r="E7" s="79"/>
      <c r="F7" s="73"/>
      <c r="G7" s="73"/>
      <c r="H7" s="75"/>
      <c r="I7" s="77"/>
    </row>
    <row r="8" spans="1:9" s="6" customFormat="1" ht="15.75" customHeight="1" thickBot="1" x14ac:dyDescent="0.35">
      <c r="A8" s="25"/>
      <c r="B8" s="26"/>
      <c r="C8" s="7">
        <v>1</v>
      </c>
      <c r="D8" s="7">
        <v>2</v>
      </c>
      <c r="E8" s="8">
        <v>3</v>
      </c>
      <c r="F8" s="7">
        <v>4</v>
      </c>
      <c r="G8" s="7">
        <v>5</v>
      </c>
      <c r="H8" s="7">
        <v>6</v>
      </c>
      <c r="I8" s="9">
        <v>7</v>
      </c>
    </row>
    <row r="9" spans="1:9" s="6" customFormat="1" ht="18.899999999999999" customHeight="1" x14ac:dyDescent="0.3">
      <c r="A9" s="1">
        <v>1</v>
      </c>
      <c r="B9" s="12" t="s">
        <v>5</v>
      </c>
      <c r="C9" s="31">
        <v>4</v>
      </c>
      <c r="D9" s="31">
        <v>53255</v>
      </c>
      <c r="E9" s="31">
        <v>22433</v>
      </c>
      <c r="F9" s="31">
        <v>22433</v>
      </c>
      <c r="G9" s="31">
        <v>7243</v>
      </c>
      <c r="H9" s="32">
        <f t="shared" ref="H9:H20" si="0">G9/F9*100</f>
        <v>32.287255382695136</v>
      </c>
      <c r="I9" s="50">
        <f t="shared" ref="I9:I20" si="1">G9/D9*100</f>
        <v>13.600600882546241</v>
      </c>
    </row>
    <row r="10" spans="1:9" s="6" customFormat="1" ht="18.899999999999999" customHeight="1" x14ac:dyDescent="0.3">
      <c r="A10" s="2">
        <v>2</v>
      </c>
      <c r="B10" s="10" t="s">
        <v>6</v>
      </c>
      <c r="C10" s="18">
        <v>4</v>
      </c>
      <c r="D10" s="18">
        <v>34200</v>
      </c>
      <c r="E10" s="18">
        <v>1230</v>
      </c>
      <c r="F10" s="18">
        <v>32970</v>
      </c>
      <c r="G10" s="18">
        <v>8198</v>
      </c>
      <c r="H10" s="30">
        <f t="shared" si="0"/>
        <v>24.865028814073401</v>
      </c>
      <c r="I10" s="51">
        <f t="shared" si="1"/>
        <v>23.970760233918128</v>
      </c>
    </row>
    <row r="11" spans="1:9" s="6" customFormat="1" ht="18.899999999999999" customHeight="1" x14ac:dyDescent="0.3">
      <c r="A11" s="2">
        <v>3</v>
      </c>
      <c r="B11" s="10" t="s">
        <v>7</v>
      </c>
      <c r="C11" s="18">
        <v>1</v>
      </c>
      <c r="D11" s="18">
        <v>3727</v>
      </c>
      <c r="E11" s="18">
        <v>68</v>
      </c>
      <c r="F11" s="18">
        <v>3659</v>
      </c>
      <c r="G11" s="18">
        <v>1628</v>
      </c>
      <c r="H11" s="30">
        <f t="shared" si="0"/>
        <v>44.493030882754852</v>
      </c>
      <c r="I11" s="51">
        <f t="shared" si="1"/>
        <v>43.681244969144082</v>
      </c>
    </row>
    <row r="12" spans="1:9" s="6" customFormat="1" ht="18.899999999999999" customHeight="1" x14ac:dyDescent="0.3">
      <c r="A12" s="2">
        <v>4</v>
      </c>
      <c r="B12" s="10" t="s">
        <v>8</v>
      </c>
      <c r="C12" s="18">
        <v>11</v>
      </c>
      <c r="D12" s="18">
        <v>73725</v>
      </c>
      <c r="E12" s="18">
        <v>10714</v>
      </c>
      <c r="F12" s="18">
        <v>63011</v>
      </c>
      <c r="G12" s="18">
        <v>22612</v>
      </c>
      <c r="H12" s="30">
        <f t="shared" si="0"/>
        <v>35.885797717858786</v>
      </c>
      <c r="I12" s="51">
        <f t="shared" si="1"/>
        <v>30.67073584265853</v>
      </c>
    </row>
    <row r="13" spans="1:9" s="6" customFormat="1" ht="18.899999999999999" customHeight="1" x14ac:dyDescent="0.3">
      <c r="A13" s="2">
        <v>5</v>
      </c>
      <c r="B13" s="10" t="s">
        <v>9</v>
      </c>
      <c r="C13" s="18">
        <v>4</v>
      </c>
      <c r="D13" s="18">
        <v>42446</v>
      </c>
      <c r="E13" s="18">
        <v>967</v>
      </c>
      <c r="F13" s="18">
        <v>41479</v>
      </c>
      <c r="G13" s="18">
        <v>8496</v>
      </c>
      <c r="H13" s="30">
        <f t="shared" si="0"/>
        <v>20.482653873044189</v>
      </c>
      <c r="I13" s="51">
        <f t="shared" si="1"/>
        <v>20.016020355274939</v>
      </c>
    </row>
    <row r="14" spans="1:9" s="6" customFormat="1" ht="18.899999999999999" customHeight="1" x14ac:dyDescent="0.3">
      <c r="A14" s="2">
        <v>6</v>
      </c>
      <c r="B14" s="10" t="s">
        <v>10</v>
      </c>
      <c r="C14" s="18">
        <v>5</v>
      </c>
      <c r="D14" s="18">
        <v>48738</v>
      </c>
      <c r="E14" s="18">
        <v>9004</v>
      </c>
      <c r="F14" s="18">
        <v>39734</v>
      </c>
      <c r="G14" s="18">
        <v>6031</v>
      </c>
      <c r="H14" s="30">
        <f t="shared" si="0"/>
        <v>15.178436603412695</v>
      </c>
      <c r="I14" s="51">
        <f t="shared" si="1"/>
        <v>12.374328039722599</v>
      </c>
    </row>
    <row r="15" spans="1:9" s="6" customFormat="1" ht="18.899999999999999" customHeight="1" x14ac:dyDescent="0.3">
      <c r="A15" s="2">
        <v>7</v>
      </c>
      <c r="B15" s="10" t="s">
        <v>11</v>
      </c>
      <c r="C15" s="18">
        <v>5</v>
      </c>
      <c r="D15" s="18">
        <v>22811</v>
      </c>
      <c r="E15" s="18">
        <v>78</v>
      </c>
      <c r="F15" s="18">
        <v>22733</v>
      </c>
      <c r="G15" s="18">
        <v>2371</v>
      </c>
      <c r="H15" s="30">
        <f t="shared" si="0"/>
        <v>10.429771697532223</v>
      </c>
      <c r="I15" s="51">
        <f t="shared" si="1"/>
        <v>10.394108105738461</v>
      </c>
    </row>
    <row r="16" spans="1:9" s="6" customFormat="1" ht="18.899999999999999" customHeight="1" x14ac:dyDescent="0.3">
      <c r="A16" s="2">
        <v>8</v>
      </c>
      <c r="B16" s="10" t="s">
        <v>12</v>
      </c>
      <c r="C16" s="18">
        <v>21</v>
      </c>
      <c r="D16" s="18">
        <v>114407</v>
      </c>
      <c r="E16" s="18">
        <v>11282</v>
      </c>
      <c r="F16" s="18">
        <v>103125</v>
      </c>
      <c r="G16" s="18">
        <v>28280</v>
      </c>
      <c r="H16" s="30">
        <f t="shared" si="0"/>
        <v>27.423030303030306</v>
      </c>
      <c r="I16" s="51">
        <f t="shared" si="1"/>
        <v>24.718767208300189</v>
      </c>
    </row>
    <row r="17" spans="1:9" s="6" customFormat="1" ht="18.899999999999999" customHeight="1" x14ac:dyDescent="0.3">
      <c r="A17" s="2">
        <v>9</v>
      </c>
      <c r="B17" s="10" t="s">
        <v>13</v>
      </c>
      <c r="C17" s="18">
        <v>28</v>
      </c>
      <c r="D17" s="18">
        <v>390331</v>
      </c>
      <c r="E17" s="18">
        <v>86222</v>
      </c>
      <c r="F17" s="18">
        <v>304109</v>
      </c>
      <c r="G17" s="18">
        <v>70935</v>
      </c>
      <c r="H17" s="30">
        <f t="shared" si="0"/>
        <v>23.325518153030657</v>
      </c>
      <c r="I17" s="51">
        <f t="shared" si="1"/>
        <v>18.173037755136026</v>
      </c>
    </row>
    <row r="18" spans="1:9" s="6" customFormat="1" ht="18.899999999999999" customHeight="1" x14ac:dyDescent="0.3">
      <c r="A18" s="2">
        <v>10</v>
      </c>
      <c r="B18" s="10" t="s">
        <v>14</v>
      </c>
      <c r="C18" s="18">
        <v>18</v>
      </c>
      <c r="D18" s="18">
        <v>360089</v>
      </c>
      <c r="E18" s="18">
        <v>128412</v>
      </c>
      <c r="F18" s="18">
        <v>231677</v>
      </c>
      <c r="G18" s="18">
        <v>41245</v>
      </c>
      <c r="H18" s="30">
        <f t="shared" si="0"/>
        <v>17.802803040439922</v>
      </c>
      <c r="I18" s="51">
        <f t="shared" si="1"/>
        <v>11.454112733240947</v>
      </c>
    </row>
    <row r="19" spans="1:9" s="6" customFormat="1" ht="18.899999999999999" customHeight="1" x14ac:dyDescent="0.3">
      <c r="A19" s="2">
        <v>11</v>
      </c>
      <c r="B19" s="10" t="s">
        <v>15</v>
      </c>
      <c r="C19" s="18">
        <v>3</v>
      </c>
      <c r="D19" s="18">
        <v>14627</v>
      </c>
      <c r="E19" s="18">
        <v>2143</v>
      </c>
      <c r="F19" s="18">
        <v>12484</v>
      </c>
      <c r="G19" s="18">
        <v>2001</v>
      </c>
      <c r="H19" s="30">
        <f t="shared" si="0"/>
        <v>16.028516501121434</v>
      </c>
      <c r="I19" s="51">
        <f t="shared" si="1"/>
        <v>13.680180488138374</v>
      </c>
    </row>
    <row r="20" spans="1:9" s="6" customFormat="1" ht="18.899999999999999" customHeight="1" thickBot="1" x14ac:dyDescent="0.35">
      <c r="A20" s="33">
        <v>12</v>
      </c>
      <c r="B20" s="34" t="s">
        <v>16</v>
      </c>
      <c r="C20" s="35">
        <v>8</v>
      </c>
      <c r="D20" s="35">
        <v>58400</v>
      </c>
      <c r="E20" s="35">
        <v>169</v>
      </c>
      <c r="F20" s="35">
        <v>58231</v>
      </c>
      <c r="G20" s="35">
        <v>12555</v>
      </c>
      <c r="H20" s="36">
        <f t="shared" si="0"/>
        <v>21.560680737064448</v>
      </c>
      <c r="I20" s="52">
        <f t="shared" si="1"/>
        <v>21.498287671232877</v>
      </c>
    </row>
    <row r="21" spans="1:9" s="6" customFormat="1" ht="18.899999999999999" customHeight="1" thickBot="1" x14ac:dyDescent="0.35">
      <c r="A21" s="3"/>
      <c r="B21" s="11" t="s">
        <v>17</v>
      </c>
      <c r="C21" s="19">
        <f>SUM(C9:C20)</f>
        <v>112</v>
      </c>
      <c r="D21" s="19">
        <f>SUM(D9:D20)</f>
        <v>1216756</v>
      </c>
      <c r="E21" s="19">
        <f>SUM(E9:E20)</f>
        <v>272722</v>
      </c>
      <c r="F21" s="19">
        <f>SUM(F9:F20)</f>
        <v>935645</v>
      </c>
      <c r="G21" s="19">
        <f>SUM(G9:G20)</f>
        <v>211595</v>
      </c>
      <c r="H21" s="16">
        <f t="shared" ref="H21:H33" si="2">G21/F21*100</f>
        <v>22.614880643833931</v>
      </c>
      <c r="I21" s="17">
        <f t="shared" ref="I21:I33" si="3">G21/D21*100</f>
        <v>17.390093001390582</v>
      </c>
    </row>
    <row r="22" spans="1:9" s="6" customFormat="1" ht="18.899999999999999" customHeight="1" x14ac:dyDescent="0.3">
      <c r="A22" s="1">
        <v>13</v>
      </c>
      <c r="B22" s="12" t="s">
        <v>18</v>
      </c>
      <c r="C22" s="31">
        <v>6</v>
      </c>
      <c r="D22" s="31">
        <v>40700</v>
      </c>
      <c r="E22" s="31">
        <v>309</v>
      </c>
      <c r="F22" s="31">
        <v>40391</v>
      </c>
      <c r="G22" s="31">
        <v>9711</v>
      </c>
      <c r="H22" s="32">
        <f t="shared" si="2"/>
        <v>24.04248471194078</v>
      </c>
      <c r="I22" s="50">
        <f t="shared" si="3"/>
        <v>23.85995085995086</v>
      </c>
    </row>
    <row r="23" spans="1:9" s="6" customFormat="1" ht="18.899999999999999" customHeight="1" x14ac:dyDescent="0.3">
      <c r="A23" s="1">
        <v>14</v>
      </c>
      <c r="B23" s="10" t="s">
        <v>19</v>
      </c>
      <c r="C23" s="18">
        <v>1</v>
      </c>
      <c r="D23" s="18">
        <v>13227</v>
      </c>
      <c r="E23" s="18">
        <v>0</v>
      </c>
      <c r="F23" s="18">
        <v>13227</v>
      </c>
      <c r="G23" s="18">
        <v>387</v>
      </c>
      <c r="H23" s="30">
        <f t="shared" si="2"/>
        <v>2.9258335223406666</v>
      </c>
      <c r="I23" s="51">
        <f t="shared" si="3"/>
        <v>2.9258335223406666</v>
      </c>
    </row>
    <row r="24" spans="1:9" s="6" customFormat="1" ht="18.899999999999999" customHeight="1" x14ac:dyDescent="0.3">
      <c r="A24" s="1">
        <v>15</v>
      </c>
      <c r="B24" s="10" t="s">
        <v>20</v>
      </c>
      <c r="C24" s="18">
        <v>1</v>
      </c>
      <c r="D24" s="18">
        <v>4838</v>
      </c>
      <c r="E24" s="18">
        <v>173</v>
      </c>
      <c r="F24" s="18">
        <v>4665</v>
      </c>
      <c r="G24" s="18">
        <v>1916</v>
      </c>
      <c r="H24" s="30">
        <f t="shared" si="2"/>
        <v>41.071811361200425</v>
      </c>
      <c r="I24" s="51">
        <f t="shared" si="3"/>
        <v>39.603141794129805</v>
      </c>
    </row>
    <row r="25" spans="1:9" s="6" customFormat="1" ht="18.899999999999999" customHeight="1" x14ac:dyDescent="0.3">
      <c r="A25" s="1">
        <v>16</v>
      </c>
      <c r="B25" s="10" t="s">
        <v>21</v>
      </c>
      <c r="C25" s="18">
        <v>18</v>
      </c>
      <c r="D25" s="18">
        <v>12760</v>
      </c>
      <c r="E25" s="18">
        <v>893</v>
      </c>
      <c r="F25" s="18">
        <v>11867</v>
      </c>
      <c r="G25" s="18">
        <v>4671</v>
      </c>
      <c r="H25" s="30">
        <f t="shared" si="2"/>
        <v>39.361253897362438</v>
      </c>
      <c r="I25" s="51">
        <f t="shared" si="3"/>
        <v>36.606583072100314</v>
      </c>
    </row>
    <row r="26" spans="1:9" s="6" customFormat="1" ht="18.899999999999999" customHeight="1" x14ac:dyDescent="0.3">
      <c r="A26" s="1">
        <v>17</v>
      </c>
      <c r="B26" s="10" t="s">
        <v>22</v>
      </c>
      <c r="C26" s="18">
        <v>2</v>
      </c>
      <c r="D26" s="18">
        <v>13319</v>
      </c>
      <c r="E26" s="18">
        <v>486</v>
      </c>
      <c r="F26" s="18">
        <v>12833</v>
      </c>
      <c r="G26" s="18">
        <v>2235</v>
      </c>
      <c r="H26" s="30">
        <f t="shared" si="2"/>
        <v>17.416036780176107</v>
      </c>
      <c r="I26" s="51">
        <f t="shared" si="3"/>
        <v>16.780539079510472</v>
      </c>
    </row>
    <row r="27" spans="1:9" s="6" customFormat="1" ht="18.899999999999999" customHeight="1" x14ac:dyDescent="0.3">
      <c r="A27" s="1">
        <v>18</v>
      </c>
      <c r="B27" s="10" t="s">
        <v>23</v>
      </c>
      <c r="C27" s="18">
        <v>3</v>
      </c>
      <c r="D27" s="18">
        <v>29010</v>
      </c>
      <c r="E27" s="18">
        <v>3300</v>
      </c>
      <c r="F27" s="18">
        <v>25710</v>
      </c>
      <c r="G27" s="18">
        <v>15203</v>
      </c>
      <c r="H27" s="30">
        <f t="shared" si="2"/>
        <v>59.132633216647221</v>
      </c>
      <c r="I27" s="51">
        <f t="shared" si="3"/>
        <v>52.406066873491895</v>
      </c>
    </row>
    <row r="28" spans="1:9" s="6" customFormat="1" ht="18.899999999999999" customHeight="1" x14ac:dyDescent="0.3">
      <c r="A28" s="1">
        <v>19</v>
      </c>
      <c r="B28" s="10" t="s">
        <v>24</v>
      </c>
      <c r="C28" s="18">
        <v>6</v>
      </c>
      <c r="D28" s="18">
        <v>41831</v>
      </c>
      <c r="E28" s="18">
        <v>3380</v>
      </c>
      <c r="F28" s="18">
        <v>38451</v>
      </c>
      <c r="G28" s="18">
        <v>6974</v>
      </c>
      <c r="H28" s="30">
        <f t="shared" si="2"/>
        <v>18.137369639281161</v>
      </c>
      <c r="I28" s="51">
        <f t="shared" si="3"/>
        <v>16.671846238435609</v>
      </c>
    </row>
    <row r="29" spans="1:9" s="6" customFormat="1" ht="18.899999999999999" customHeight="1" x14ac:dyDescent="0.3">
      <c r="A29" s="1">
        <v>20</v>
      </c>
      <c r="B29" s="10" t="s">
        <v>25</v>
      </c>
      <c r="C29" s="18">
        <v>1</v>
      </c>
      <c r="D29" s="18">
        <v>1967</v>
      </c>
      <c r="E29" s="18">
        <v>0</v>
      </c>
      <c r="F29" s="18">
        <v>1967</v>
      </c>
      <c r="G29" s="18">
        <v>5041</v>
      </c>
      <c r="H29" s="30">
        <f t="shared" si="2"/>
        <v>256.27859684799188</v>
      </c>
      <c r="I29" s="51">
        <f t="shared" si="3"/>
        <v>256.27859684799188</v>
      </c>
    </row>
    <row r="30" spans="1:9" s="6" customFormat="1" ht="18.899999999999999" customHeight="1" thickBot="1" x14ac:dyDescent="0.35">
      <c r="A30" s="4">
        <v>21</v>
      </c>
      <c r="B30" s="34" t="s">
        <v>26</v>
      </c>
      <c r="C30" s="35">
        <v>2</v>
      </c>
      <c r="D30" s="35">
        <v>11437</v>
      </c>
      <c r="E30" s="35">
        <v>2881</v>
      </c>
      <c r="F30" s="35">
        <v>8556</v>
      </c>
      <c r="G30" s="35">
        <v>1113</v>
      </c>
      <c r="H30" s="36">
        <f t="shared" si="2"/>
        <v>13.008415147265076</v>
      </c>
      <c r="I30" s="52">
        <f t="shared" si="3"/>
        <v>9.7315729649383584</v>
      </c>
    </row>
    <row r="31" spans="1:9" s="6" customFormat="1" ht="18.899999999999999" customHeight="1" thickBot="1" x14ac:dyDescent="0.35">
      <c r="A31" s="5"/>
      <c r="B31" s="14" t="s">
        <v>27</v>
      </c>
      <c r="C31" s="19">
        <f>SUM(C22:C30)</f>
        <v>40</v>
      </c>
      <c r="D31" s="19">
        <f>SUM(D22:D30)</f>
        <v>169089</v>
      </c>
      <c r="E31" s="19">
        <f>SUM(E22:E30)</f>
        <v>11422</v>
      </c>
      <c r="F31" s="19">
        <f t="shared" ref="F31:F37" si="4">D31-E31</f>
        <v>157667</v>
      </c>
      <c r="G31" s="19">
        <f>SUM(G22:G30)</f>
        <v>47251</v>
      </c>
      <c r="H31" s="16">
        <f t="shared" si="2"/>
        <v>29.968858416789818</v>
      </c>
      <c r="I31" s="17">
        <f t="shared" si="3"/>
        <v>27.944455286860766</v>
      </c>
    </row>
    <row r="32" spans="1:9" s="6" customFormat="1" ht="18.899999999999999" customHeight="1" x14ac:dyDescent="0.3">
      <c r="A32" s="1">
        <v>24</v>
      </c>
      <c r="B32" s="15" t="s">
        <v>48</v>
      </c>
      <c r="C32" s="20">
        <v>1</v>
      </c>
      <c r="D32" s="20">
        <v>18278</v>
      </c>
      <c r="E32" s="20">
        <v>0</v>
      </c>
      <c r="F32" s="20">
        <v>18278</v>
      </c>
      <c r="G32" s="20">
        <v>6992</v>
      </c>
      <c r="H32" s="32">
        <f t="shared" si="2"/>
        <v>38.253638253638258</v>
      </c>
      <c r="I32" s="50">
        <f t="shared" si="3"/>
        <v>38.253638253638258</v>
      </c>
    </row>
    <row r="33" spans="1:9" s="6" customFormat="1" ht="18.899999999999999" customHeight="1" thickBot="1" x14ac:dyDescent="0.35">
      <c r="A33" s="4">
        <v>25</v>
      </c>
      <c r="B33" s="13" t="s">
        <v>43</v>
      </c>
      <c r="C33" s="35">
        <v>8</v>
      </c>
      <c r="D33" s="35">
        <v>17034</v>
      </c>
      <c r="E33" s="35">
        <v>1052</v>
      </c>
      <c r="F33" s="35">
        <v>15982</v>
      </c>
      <c r="G33" s="35">
        <v>18820</v>
      </c>
      <c r="H33" s="36">
        <f t="shared" si="2"/>
        <v>117.75747716180702</v>
      </c>
      <c r="I33" s="52">
        <f t="shared" si="3"/>
        <v>110.48491252788541</v>
      </c>
    </row>
    <row r="34" spans="1:9" s="6" customFormat="1" ht="18.899999999999999" customHeight="1" thickBot="1" x14ac:dyDescent="0.35">
      <c r="A34" s="5"/>
      <c r="B34" s="14" t="s">
        <v>28</v>
      </c>
      <c r="C34" s="19">
        <f>C32+C33</f>
        <v>9</v>
      </c>
      <c r="D34" s="19">
        <f t="shared" ref="D34:G34" si="5">D32+D33</f>
        <v>35312</v>
      </c>
      <c r="E34" s="19">
        <f t="shared" si="5"/>
        <v>1052</v>
      </c>
      <c r="F34" s="19">
        <f t="shared" si="5"/>
        <v>34260</v>
      </c>
      <c r="G34" s="19">
        <f t="shared" si="5"/>
        <v>25812</v>
      </c>
      <c r="H34" s="16">
        <f t="shared" ref="H34:H45" si="6">G34/F34*100</f>
        <v>75.341506129597207</v>
      </c>
      <c r="I34" s="17">
        <f t="shared" ref="I34:I45" si="7">G34/D34*100</f>
        <v>73.096964204802902</v>
      </c>
    </row>
    <row r="35" spans="1:9" s="6" customFormat="1" ht="18.899999999999999" customHeight="1" thickBot="1" x14ac:dyDescent="0.35">
      <c r="A35" s="5"/>
      <c r="B35" s="14" t="s">
        <v>29</v>
      </c>
      <c r="C35" s="19">
        <f>SUM(C31,C34)</f>
        <v>49</v>
      </c>
      <c r="D35" s="19">
        <f>SUM(D31,D34)</f>
        <v>204401</v>
      </c>
      <c r="E35" s="19">
        <f>SUM(E31,E34)</f>
        <v>12474</v>
      </c>
      <c r="F35" s="19">
        <f t="shared" si="4"/>
        <v>191927</v>
      </c>
      <c r="G35" s="19">
        <f>SUM(G31,G34)</f>
        <v>73063</v>
      </c>
      <c r="H35" s="16">
        <f t="shared" si="6"/>
        <v>38.068119649658463</v>
      </c>
      <c r="I35" s="17">
        <f t="shared" si="7"/>
        <v>35.744932754732119</v>
      </c>
    </row>
    <row r="36" spans="1:9" s="6" customFormat="1" ht="18.899999999999999" customHeight="1" thickBot="1" x14ac:dyDescent="0.35">
      <c r="A36" s="4">
        <v>26</v>
      </c>
      <c r="B36" s="15" t="s">
        <v>30</v>
      </c>
      <c r="C36" s="18">
        <v>8</v>
      </c>
      <c r="D36" s="18">
        <v>17302</v>
      </c>
      <c r="E36" s="18">
        <v>669</v>
      </c>
      <c r="F36" s="18">
        <v>16633</v>
      </c>
      <c r="G36" s="18">
        <v>13108</v>
      </c>
      <c r="H36" s="53">
        <f t="shared" si="6"/>
        <v>78.807190524860218</v>
      </c>
      <c r="I36" s="54">
        <f t="shared" si="7"/>
        <v>75.76002774245751</v>
      </c>
    </row>
    <row r="37" spans="1:9" s="6" customFormat="1" ht="18.899999999999999" customHeight="1" thickBot="1" x14ac:dyDescent="0.35">
      <c r="A37" s="5"/>
      <c r="B37" s="14" t="s">
        <v>31</v>
      </c>
      <c r="C37" s="19">
        <f>SUM(C36:C36)</f>
        <v>8</v>
      </c>
      <c r="D37" s="19">
        <f t="shared" ref="D37:E37" si="8">SUM(D36:D36)</f>
        <v>17302</v>
      </c>
      <c r="E37" s="19">
        <f t="shared" si="8"/>
        <v>669</v>
      </c>
      <c r="F37" s="19">
        <f t="shared" si="4"/>
        <v>16633</v>
      </c>
      <c r="G37" s="19">
        <f>SUM(G36:G36)</f>
        <v>13108</v>
      </c>
      <c r="H37" s="16">
        <f t="shared" si="6"/>
        <v>78.807190524860218</v>
      </c>
      <c r="I37" s="17">
        <f t="shared" si="7"/>
        <v>75.76002774245751</v>
      </c>
    </row>
    <row r="38" spans="1:9" s="6" customFormat="1" ht="18.899999999999999" customHeight="1" thickBot="1" x14ac:dyDescent="0.35">
      <c r="A38" s="5"/>
      <c r="B38" s="14" t="s">
        <v>32</v>
      </c>
      <c r="C38" s="19">
        <f>SUM(C21,C35,C37)</f>
        <v>169</v>
      </c>
      <c r="D38" s="19">
        <f>SUM(D21,D35,D37)</f>
        <v>1438459</v>
      </c>
      <c r="E38" s="19">
        <f>SUM(E21,E35,E37)</f>
        <v>285865</v>
      </c>
      <c r="F38" s="19">
        <f>SUM(F21,F35,F37)</f>
        <v>1144205</v>
      </c>
      <c r="G38" s="19">
        <f>SUM(G21,G35,G37)</f>
        <v>297766</v>
      </c>
      <c r="H38" s="16">
        <f t="shared" si="6"/>
        <v>26.023833141788405</v>
      </c>
      <c r="I38" s="17">
        <f t="shared" si="7"/>
        <v>20.700346690451379</v>
      </c>
    </row>
    <row r="39" spans="1:9" s="6" customFormat="1" ht="18.899999999999999" customHeight="1" thickBot="1" x14ac:dyDescent="0.35">
      <c r="A39" s="4">
        <v>27</v>
      </c>
      <c r="B39" s="15" t="s">
        <v>46</v>
      </c>
      <c r="C39" s="18">
        <v>47</v>
      </c>
      <c r="D39" s="18">
        <v>185273</v>
      </c>
      <c r="E39" s="18">
        <v>3593</v>
      </c>
      <c r="F39" s="18">
        <v>181680</v>
      </c>
      <c r="G39" s="18">
        <v>31287</v>
      </c>
      <c r="H39" s="53">
        <f t="shared" si="6"/>
        <v>17.220937912813739</v>
      </c>
      <c r="I39" s="54">
        <f t="shared" si="7"/>
        <v>16.886972197783813</v>
      </c>
    </row>
    <row r="40" spans="1:9" s="6" customFormat="1" ht="18.899999999999999" customHeight="1" thickBot="1" x14ac:dyDescent="0.35">
      <c r="A40" s="39"/>
      <c r="B40" s="40" t="s">
        <v>33</v>
      </c>
      <c r="C40" s="41">
        <f>SUM(C39:C39)</f>
        <v>47</v>
      </c>
      <c r="D40" s="41">
        <f>SUM(D39:D39)</f>
        <v>185273</v>
      </c>
      <c r="E40" s="41">
        <f>SUM(E39:E39)</f>
        <v>3593</v>
      </c>
      <c r="F40" s="41">
        <f>SUM(F39:F39)</f>
        <v>181680</v>
      </c>
      <c r="G40" s="41">
        <f>SUM(G39:G39)</f>
        <v>31287</v>
      </c>
      <c r="H40" s="37">
        <f t="shared" si="6"/>
        <v>17.220937912813739</v>
      </c>
      <c r="I40" s="38">
        <f t="shared" si="7"/>
        <v>16.886972197783813</v>
      </c>
    </row>
    <row r="41" spans="1:9" s="6" customFormat="1" ht="18.899999999999999" customHeight="1" x14ac:dyDescent="0.3">
      <c r="A41" s="44">
        <v>28</v>
      </c>
      <c r="B41" s="45" t="s">
        <v>42</v>
      </c>
      <c r="C41" s="46">
        <v>3</v>
      </c>
      <c r="D41" s="46">
        <v>0</v>
      </c>
      <c r="E41" s="46">
        <v>0</v>
      </c>
      <c r="F41" s="46">
        <v>0</v>
      </c>
      <c r="G41" s="46">
        <v>2756</v>
      </c>
      <c r="H41" s="55"/>
      <c r="I41" s="56"/>
    </row>
    <row r="42" spans="1:9" s="6" customFormat="1" ht="18.899999999999999" customHeight="1" thickBot="1" x14ac:dyDescent="0.35">
      <c r="A42" s="47">
        <v>29</v>
      </c>
      <c r="B42" s="48" t="s">
        <v>47</v>
      </c>
      <c r="C42" s="49">
        <v>3</v>
      </c>
      <c r="D42" s="49">
        <v>12152</v>
      </c>
      <c r="E42" s="49">
        <v>18</v>
      </c>
      <c r="F42" s="49">
        <v>12134</v>
      </c>
      <c r="G42" s="49">
        <v>910</v>
      </c>
      <c r="H42" s="57">
        <f t="shared" si="6"/>
        <v>7.4995879347288614</v>
      </c>
      <c r="I42" s="58">
        <f t="shared" si="7"/>
        <v>7.4884792626728105</v>
      </c>
    </row>
    <row r="43" spans="1:9" s="6" customFormat="1" ht="18.899999999999999" customHeight="1" thickBot="1" x14ac:dyDescent="0.35">
      <c r="A43" s="42"/>
      <c r="B43" s="43" t="s">
        <v>34</v>
      </c>
      <c r="C43" s="27">
        <f>C41+C42</f>
        <v>6</v>
      </c>
      <c r="D43" s="27">
        <f>D41+D42</f>
        <v>12152</v>
      </c>
      <c r="E43" s="27">
        <f>E41+E42</f>
        <v>18</v>
      </c>
      <c r="F43" s="27">
        <f>F41+F42</f>
        <v>12134</v>
      </c>
      <c r="G43" s="27">
        <f>G41+G42</f>
        <v>3666</v>
      </c>
      <c r="H43" s="28">
        <f t="shared" si="6"/>
        <v>30.212625679907696</v>
      </c>
      <c r="I43" s="29">
        <f t="shared" si="7"/>
        <v>30.167873601053323</v>
      </c>
    </row>
    <row r="44" spans="1:9" s="6" customFormat="1" ht="47.4" customHeight="1" thickBot="1" x14ac:dyDescent="0.35">
      <c r="A44" s="21"/>
      <c r="B44" s="22" t="s">
        <v>2</v>
      </c>
      <c r="C44" s="23"/>
      <c r="D44" s="23"/>
      <c r="E44" s="24"/>
      <c r="F44" s="23"/>
      <c r="G44" s="23"/>
      <c r="H44" s="16"/>
      <c r="I44" s="17"/>
    </row>
    <row r="45" spans="1:9" s="6" customFormat="1" ht="18.899999999999999" customHeight="1" thickBot="1" x14ac:dyDescent="0.35">
      <c r="A45" s="3"/>
      <c r="B45" s="11" t="s">
        <v>3</v>
      </c>
      <c r="C45" s="19">
        <f>SUM(C38,C40,C43,C44)</f>
        <v>222</v>
      </c>
      <c r="D45" s="19">
        <f>SUM(D38,D40,D43,D44)</f>
        <v>1635884</v>
      </c>
      <c r="E45" s="19">
        <f>SUM(E38,E40,E43,E44)</f>
        <v>289476</v>
      </c>
      <c r="F45" s="19">
        <f>SUM(F38,F40,F43,F44)</f>
        <v>1338019</v>
      </c>
      <c r="G45" s="19">
        <f>SUM(G38,G40,G43,G44)</f>
        <v>332719</v>
      </c>
      <c r="H45" s="16">
        <f t="shared" si="6"/>
        <v>24.866537769643031</v>
      </c>
      <c r="I45" s="17">
        <f t="shared" si="7"/>
        <v>20.338789302909007</v>
      </c>
    </row>
    <row r="46" spans="1:9" x14ac:dyDescent="0.3">
      <c r="H46" s="80" t="s">
        <v>45</v>
      </c>
      <c r="I46" s="80"/>
    </row>
    <row r="47" spans="1:9" x14ac:dyDescent="0.3">
      <c r="H47" s="59"/>
      <c r="I47" s="59"/>
    </row>
  </sheetData>
  <mergeCells count="15">
    <mergeCell ref="H47:I47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6:I46"/>
  </mergeCells>
  <pageMargins left="0.45" right="0.25" top="1" bottom="0.2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23</vt:lpstr>
      <vt:lpstr>'JUN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2023-08-10T12:07:25Z</dcterms:modified>
</cp:coreProperties>
</file>