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National Goal sheet 1 June 23" sheetId="1" r:id="rId1"/>
    <sheet name="National Goal Sheet 2 June 23" sheetId="2" r:id="rId2"/>
  </sheets>
  <definedNames>
    <definedName name="_xlnm.Print_Area" localSheetId="0">'National Goal sheet 1 June 23'!$A$1:$L$46</definedName>
    <definedName name="_xlnm.Print_Area" localSheetId="1">'National Goal Sheet 2 June 23'!$A$1:$J$48</definedName>
  </definedNames>
  <calcPr fullCalcOnLoad="1"/>
</workbook>
</file>

<file path=xl/sharedStrings.xml><?xml version="1.0" encoding="utf-8"?>
<sst xmlns="http://schemas.openxmlformats.org/spreadsheetml/2006/main" count="109" uniqueCount="57">
  <si>
    <t>BANK NAME</t>
  </si>
  <si>
    <t>TOTAL</t>
  </si>
  <si>
    <t>RRBs</t>
  </si>
  <si>
    <t>SYSTEM</t>
  </si>
  <si>
    <t>Com. Bks</t>
  </si>
  <si>
    <t>Sr. No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</si>
  <si>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</si>
  <si>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</si>
  <si>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</si>
  <si>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</si>
  <si>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</si>
  <si>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</si>
  <si>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</si>
  <si>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</si>
  <si>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</si>
  <si>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</si>
  <si>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</si>
  <si>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</si>
  <si>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</si>
  <si>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</si>
  <si>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</si>
  <si>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</si>
  <si>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</si>
  <si>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</si>
  <si>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</si>
  <si>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</si>
  <si>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</si>
  <si>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</si>
  <si>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</si>
  <si>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</si>
  <si>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</si>
  <si>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</si>
  <si>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</si>
  <si>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</si>
  <si>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</si>
  <si>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</si>
  <si>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</si>
  <si>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</si>
  <si>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</si>
  <si>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</si>
  <si>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</si>
  <si>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</si>
  <si>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</si>
  <si>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</si>
  <si>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</si>
  <si>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</si>
  <si>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</si>
  <si>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</si>
  <si>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</si>
  <si>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</si>
  <si>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RBL Bank</t>
  </si>
  <si>
    <t xml:space="preserve">(Amount  in lacs) </t>
  </si>
  <si>
    <t>BANKWISE PERFORMANCE UNDER NATIONAL GOALS  AS AT 30.06.2023</t>
  </si>
  <si>
    <t>Total Advances as on 30.06.2023</t>
  </si>
  <si>
    <t>BANKWISE PERFORMANCE UNDER NATIONAL  GOALS AS AT 30.06.2023</t>
  </si>
  <si>
    <t xml:space="preserve">                                                                                                                                             Annexure - 7</t>
  </si>
  <si>
    <t xml:space="preserve"> Annexure 7.1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</si>
</sst>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3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4"/>
      <color indexed="8"/>
      <name val="Tahoma"/>
      <family val="2"/>
    </font>
    <font>
      <b/>
      <sz val="10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4"/>
      <color theme="1"/>
      <name val="Tahoma"/>
      <family val="2"/>
    </font>
    <font>
      <sz val="13"/>
      <color theme="1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5" fillId="0" borderId="1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56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5" fillId="0" borderId="12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10" fontId="57" fillId="0" borderId="11" xfId="59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58" fillId="0" borderId="0" xfId="0" applyNumberFormat="1" applyFont="1" applyFill="1" applyBorder="1" applyAlignment="1">
      <alignment vertical="center"/>
    </xf>
    <xf numFmtId="0" fontId="59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0" fontId="57" fillId="0" borderId="11" xfId="59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55" fillId="0" borderId="17" xfId="0" applyFont="1" applyFill="1" applyBorder="1" applyAlignment="1">
      <alignment vertical="center"/>
    </xf>
    <xf numFmtId="0" fontId="59" fillId="0" borderId="18" xfId="0" applyFont="1" applyFill="1" applyBorder="1" applyAlignment="1">
      <alignment horizontal="center"/>
    </xf>
    <xf numFmtId="0" fontId="56" fillId="0" borderId="19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57" fillId="0" borderId="21" xfId="59" applyNumberFormat="1" applyFont="1" applyFill="1" applyBorder="1" applyAlignment="1">
      <alignment horizontal="center" vertical="center"/>
    </xf>
    <xf numFmtId="10" fontId="57" fillId="0" borderId="10" xfId="59" applyNumberFormat="1" applyFont="1" applyFill="1" applyBorder="1" applyAlignment="1">
      <alignment horizontal="center" vertical="center"/>
    </xf>
    <xf numFmtId="10" fontId="57" fillId="0" borderId="17" xfId="59" applyNumberFormat="1" applyFont="1" applyFill="1" applyBorder="1" applyAlignment="1">
      <alignment horizontal="center" vertical="center"/>
    </xf>
    <xf numFmtId="10" fontId="57" fillId="0" borderId="14" xfId="59" applyNumberFormat="1" applyFont="1" applyFill="1" applyBorder="1" applyAlignment="1">
      <alignment horizontal="center" vertical="center"/>
    </xf>
    <xf numFmtId="10" fontId="57" fillId="0" borderId="21" xfId="59" applyNumberFormat="1" applyFont="1" applyFill="1" applyBorder="1" applyAlignment="1">
      <alignment horizontal="center"/>
    </xf>
    <xf numFmtId="10" fontId="57" fillId="0" borderId="10" xfId="59" applyNumberFormat="1" applyFont="1" applyFill="1" applyBorder="1" applyAlignment="1">
      <alignment horizontal="center"/>
    </xf>
    <xf numFmtId="10" fontId="57" fillId="0" borderId="17" xfId="59" applyNumberFormat="1" applyFont="1" applyFill="1" applyBorder="1" applyAlignment="1">
      <alignment horizontal="center"/>
    </xf>
    <xf numFmtId="10" fontId="57" fillId="0" borderId="19" xfId="59" applyNumberFormat="1" applyFont="1" applyFill="1" applyBorder="1" applyAlignment="1">
      <alignment horizontal="center"/>
    </xf>
    <xf numFmtId="10" fontId="57" fillId="0" borderId="22" xfId="59" applyNumberFormat="1" applyFont="1" applyFill="1" applyBorder="1" applyAlignment="1">
      <alignment horizontal="center"/>
    </xf>
    <xf numFmtId="10" fontId="57" fillId="0" borderId="23" xfId="59" applyNumberFormat="1" applyFont="1" applyFill="1" applyBorder="1" applyAlignment="1">
      <alignment horizontal="center"/>
    </xf>
    <xf numFmtId="10" fontId="57" fillId="0" borderId="24" xfId="59" applyNumberFormat="1" applyFont="1" applyFill="1" applyBorder="1" applyAlignment="1">
      <alignment horizontal="center"/>
    </xf>
    <xf numFmtId="10" fontId="57" fillId="0" borderId="15" xfId="59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1" fontId="62" fillId="0" borderId="12" xfId="0" applyNumberFormat="1" applyFont="1" applyFill="1" applyBorder="1" applyAlignment="1">
      <alignment horizontal="center" vertical="center" wrapText="1"/>
    </xf>
    <xf numFmtId="1" fontId="62" fillId="0" borderId="21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/>
    </xf>
    <xf numFmtId="1" fontId="62" fillId="0" borderId="17" xfId="0" applyNumberFormat="1" applyFont="1" applyFill="1" applyBorder="1" applyAlignment="1">
      <alignment horizontal="center" vertical="center"/>
    </xf>
    <xf numFmtId="1" fontId="57" fillId="0" borderId="25" xfId="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/>
    </xf>
    <xf numFmtId="1" fontId="62" fillId="0" borderId="26" xfId="0" applyNumberFormat="1" applyFont="1" applyFill="1" applyBorder="1" applyAlignment="1">
      <alignment horizontal="center" vertical="center" wrapText="1"/>
    </xf>
    <xf numFmtId="1" fontId="62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/>
    </xf>
    <xf numFmtId="10" fontId="62" fillId="0" borderId="12" xfId="59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/>
    </xf>
    <xf numFmtId="1" fontId="62" fillId="0" borderId="25" xfId="0" applyNumberFormat="1" applyFont="1" applyFill="1" applyBorder="1" applyAlignment="1">
      <alignment horizontal="center"/>
    </xf>
    <xf numFmtId="1" fontId="62" fillId="0" borderId="11" xfId="0" applyNumberFormat="1" applyFont="1" applyFill="1" applyBorder="1" applyAlignment="1">
      <alignment horizontal="center"/>
    </xf>
    <xf numFmtId="1" fontId="57" fillId="0" borderId="25" xfId="0" applyNumberFormat="1" applyFont="1" applyFill="1" applyBorder="1" applyAlignment="1">
      <alignment horizontal="center"/>
    </xf>
    <xf numFmtId="1" fontId="57" fillId="0" borderId="27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1" fontId="62" fillId="0" borderId="28" xfId="0" applyNumberFormat="1" applyFont="1" applyFill="1" applyBorder="1" applyAlignment="1">
      <alignment horizontal="center" vertical="center"/>
    </xf>
    <xf numFmtId="1" fontId="62" fillId="0" borderId="20" xfId="0" applyNumberFormat="1" applyFont="1" applyFill="1" applyBorder="1" applyAlignment="1">
      <alignment horizontal="center" vertical="center"/>
    </xf>
    <xf numFmtId="1" fontId="62" fillId="0" borderId="20" xfId="53" applyNumberFormat="1" applyFont="1" applyFill="1" applyBorder="1" applyAlignment="1" applyProtection="1">
      <alignment horizontal="center" vertical="center"/>
      <protection/>
    </xf>
    <xf numFmtId="1" fontId="62" fillId="0" borderId="29" xfId="0" applyNumberFormat="1" applyFont="1" applyFill="1" applyBorder="1" applyAlignment="1">
      <alignment horizontal="center" vertical="center"/>
    </xf>
    <xf numFmtId="1" fontId="57" fillId="0" borderId="30" xfId="0" applyNumberFormat="1" applyFont="1" applyFill="1" applyBorder="1" applyAlignment="1">
      <alignment horizontal="center" vertical="center"/>
    </xf>
    <xf numFmtId="1" fontId="62" fillId="0" borderId="31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1" fontId="62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62" fillId="0" borderId="28" xfId="0" applyNumberFormat="1" applyFont="1" applyFill="1" applyBorder="1" applyAlignment="1">
      <alignment horizontal="center"/>
    </xf>
    <xf numFmtId="1" fontId="62" fillId="0" borderId="20" xfId="0" applyNumberFormat="1" applyFont="1" applyFill="1" applyBorder="1" applyAlignment="1">
      <alignment horizontal="center"/>
    </xf>
    <xf numFmtId="1" fontId="62" fillId="0" borderId="29" xfId="0" applyNumberFormat="1" applyFont="1" applyFill="1" applyBorder="1" applyAlignment="1">
      <alignment horizontal="center"/>
    </xf>
    <xf numFmtId="1" fontId="62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57" fillId="0" borderId="3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" fontId="61" fillId="0" borderId="0" xfId="0" applyNumberFormat="1" applyFont="1" applyFill="1" applyAlignment="1">
      <alignment/>
    </xf>
    <xf numFmtId="1" fontId="62" fillId="0" borderId="30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62" fillId="0" borderId="28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vertical="center"/>
    </xf>
    <xf numFmtId="0" fontId="64" fillId="0" borderId="18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vertical="center"/>
    </xf>
    <xf numFmtId="10" fontId="57" fillId="0" borderId="18" xfId="59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" fontId="62" fillId="0" borderId="30" xfId="0" applyNumberFormat="1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vertical="center"/>
    </xf>
    <xf numFmtId="0" fontId="55" fillId="0" borderId="31" xfId="0" applyFont="1" applyFill="1" applyBorder="1" applyAlignment="1">
      <alignment vertical="center"/>
    </xf>
    <xf numFmtId="0" fontId="55" fillId="0" borderId="29" xfId="0" applyFont="1" applyFill="1" applyBorder="1" applyAlignment="1">
      <alignment vertical="center"/>
    </xf>
    <xf numFmtId="0" fontId="55" fillId="0" borderId="30" xfId="0" applyFont="1" applyFill="1" applyBorder="1" applyAlignment="1">
      <alignment/>
    </xf>
    <xf numFmtId="1" fontId="62" fillId="0" borderId="22" xfId="0" applyNumberFormat="1" applyFont="1" applyFill="1" applyBorder="1" applyAlignment="1">
      <alignment horizontal="center" vertical="center"/>
    </xf>
    <xf numFmtId="1" fontId="62" fillId="0" borderId="23" xfId="0" applyNumberFormat="1" applyFont="1" applyFill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1" fontId="57" fillId="0" borderId="24" xfId="0" applyNumberFormat="1" applyFont="1" applyFill="1" applyBorder="1" applyAlignment="1">
      <alignment horizontal="center" vertical="center"/>
    </xf>
    <xf numFmtId="1" fontId="62" fillId="0" borderId="35" xfId="0" applyNumberFormat="1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/>
    </xf>
    <xf numFmtId="1" fontId="62" fillId="0" borderId="36" xfId="0" applyNumberFormat="1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62" fillId="0" borderId="16" xfId="0" applyNumberFormat="1" applyFont="1" applyFill="1" applyBorder="1" applyAlignment="1">
      <alignment horizontal="center" vertical="center" wrapText="1"/>
    </xf>
    <xf numFmtId="1" fontId="62" fillId="0" borderId="17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/>
    </xf>
    <xf numFmtId="0" fontId="56" fillId="0" borderId="25" xfId="0" applyFont="1" applyFill="1" applyBorder="1" applyAlignment="1">
      <alignment vertical="center"/>
    </xf>
    <xf numFmtId="0" fontId="56" fillId="0" borderId="30" xfId="0" applyFont="1" applyFill="1" applyBorder="1" applyAlignment="1">
      <alignment vertical="center"/>
    </xf>
    <xf numFmtId="0" fontId="56" fillId="0" borderId="24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34" borderId="31" xfId="0" applyFont="1" applyFill="1" applyBorder="1" applyAlignment="1">
      <alignment horizontal="center" vertical="center" wrapText="1"/>
    </xf>
    <xf numFmtId="0" fontId="60" fillId="34" borderId="37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5" fillId="0" borderId="3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right"/>
    </xf>
    <xf numFmtId="0" fontId="56" fillId="0" borderId="30" xfId="0" applyFont="1" applyFill="1" applyBorder="1" applyAlignment="1">
      <alignment horizontal="right"/>
    </xf>
    <xf numFmtId="0" fontId="56" fillId="0" borderId="38" xfId="0" applyFont="1" applyFill="1" applyBorder="1" applyAlignment="1">
      <alignment horizontal="right"/>
    </xf>
    <xf numFmtId="0" fontId="56" fillId="0" borderId="39" xfId="0" applyFont="1" applyFill="1" applyBorder="1" applyAlignment="1">
      <alignment horizontal="right"/>
    </xf>
    <xf numFmtId="0" fontId="60" fillId="0" borderId="17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left" vertical="center"/>
    </xf>
    <xf numFmtId="0" fontId="60" fillId="0" borderId="3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vertical="center" wrapText="1"/>
    </xf>
    <xf numFmtId="0" fontId="57" fillId="0" borderId="24" xfId="0" applyFont="1" applyFill="1" applyBorder="1" applyAlignment="1">
      <alignment vertical="center" wrapText="1"/>
    </xf>
    <xf numFmtId="0" fontId="59" fillId="0" borderId="25" xfId="0" applyFont="1" applyFill="1" applyBorder="1" applyAlignment="1">
      <alignment horizontal="right"/>
    </xf>
    <xf numFmtId="0" fontId="59" fillId="0" borderId="30" xfId="0" applyFont="1" applyFill="1" applyBorder="1" applyAlignment="1">
      <alignment horizontal="right"/>
    </xf>
    <xf numFmtId="0" fontId="59" fillId="0" borderId="24" xfId="0" applyFont="1" applyFill="1" applyBorder="1" applyAlignment="1">
      <alignment horizontal="right"/>
    </xf>
    <xf numFmtId="0" fontId="59" fillId="0" borderId="41" xfId="0" applyFont="1" applyFill="1" applyBorder="1" applyAlignment="1">
      <alignment horizontal="center" vertical="top"/>
    </xf>
    <xf numFmtId="0" fontId="59" fillId="0" borderId="42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left" vertical="top"/>
    </xf>
    <xf numFmtId="0" fontId="59" fillId="0" borderId="32" xfId="0" applyFont="1" applyFill="1" applyBorder="1" applyAlignment="1">
      <alignment horizontal="left" vertical="top"/>
    </xf>
    <xf numFmtId="0" fontId="59" fillId="0" borderId="14" xfId="0" applyFont="1" applyFill="1" applyBorder="1" applyAlignment="1">
      <alignment horizontal="center" vertical="top" wrapText="1"/>
    </xf>
    <xf numFmtId="0" fontId="59" fillId="0" borderId="32" xfId="0" applyFont="1" applyFill="1" applyBorder="1" applyAlignment="1">
      <alignment horizontal="center" vertical="top" wrapText="1"/>
    </xf>
    <xf numFmtId="0" fontId="59" fillId="0" borderId="43" xfId="0" applyFont="1" applyFill="1" applyBorder="1" applyAlignment="1">
      <alignment horizontal="center" vertical="top" wrapText="1"/>
    </xf>
    <xf numFmtId="0" fontId="59" fillId="0" borderId="44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34" borderId="16" xfId="0" applyFont="1" applyFill="1" applyBorder="1" applyAlignment="1">
      <alignment horizontal="center" vertical="top" wrapText="1"/>
    </xf>
    <xf numFmtId="0" fontId="59" fillId="34" borderId="18" xfId="0" applyFont="1" applyFill="1" applyBorder="1" applyAlignment="1">
      <alignment horizontal="center" vertical="top" wrapText="1"/>
    </xf>
    <xf numFmtId="0" fontId="67" fillId="0" borderId="38" xfId="0" applyFont="1" applyFill="1" applyBorder="1" applyAlignment="1">
      <alignment horizontal="right" vertical="center"/>
    </xf>
    <xf numFmtId="0" fontId="64" fillId="0" borderId="25" xfId="0" applyFont="1" applyFill="1" applyBorder="1" applyAlignment="1">
      <alignment horizontal="left" vertical="center"/>
    </xf>
    <xf numFmtId="0" fontId="64" fillId="0" borderId="30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24" xfId="0" applyFont="1" applyFill="1" applyBorder="1" applyAlignment="1">
      <alignment horizontal="left" vertical="center"/>
    </xf>
    <xf numFmtId="10" fontId="56" fillId="0" borderId="25" xfId="59" applyNumberFormat="1" applyFont="1" applyFill="1" applyBorder="1" applyAlignment="1">
      <alignment horizontal="left" vertical="center"/>
    </xf>
    <xf numFmtId="10" fontId="56" fillId="0" borderId="30" xfId="59" applyNumberFormat="1" applyFont="1" applyFill="1" applyBorder="1" applyAlignment="1">
      <alignment horizontal="left" vertical="center"/>
    </xf>
    <xf numFmtId="10" fontId="56" fillId="0" borderId="24" xfId="59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70" zoomScaleSheetLayoutView="70" zoomScalePageLayoutView="0" workbookViewId="0" topLeftCell="A1">
      <selection activeCell="D11" sqref="D11"/>
    </sheetView>
  </sheetViews>
  <sheetFormatPr defaultColWidth="9.140625" defaultRowHeight="409.5" customHeight="1"/>
  <cols>
    <col min="1" max="1" width="6.421875" style="53" customWidth="1"/>
    <col min="2" max="2" width="36.421875" style="29" customWidth="1"/>
    <col min="3" max="3" width="15.7109375" style="113" customWidth="1"/>
    <col min="4" max="4" width="15.8515625" style="43" customWidth="1"/>
    <col min="5" max="5" width="14.00390625" style="29" customWidth="1"/>
    <col min="6" max="6" width="16.140625" style="43" customWidth="1"/>
    <col min="7" max="7" width="15.7109375" style="29" customWidth="1"/>
    <col min="8" max="8" width="13.140625" style="43" customWidth="1"/>
    <col min="9" max="9" width="15.421875" style="29" customWidth="1"/>
    <col min="10" max="10" width="13.8515625" style="43" customWidth="1"/>
    <col min="11" max="11" width="14.7109375" style="29" customWidth="1"/>
    <col min="16" max="16" width="0" style="0" hidden="1" customWidth="1"/>
  </cols>
  <sheetData>
    <row r="1" spans="1:11" ht="34.5" customHeight="1" thickBo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9.25" customHeight="1" thickBot="1">
      <c r="A2" s="131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21" customHeight="1" thickBot="1">
      <c r="A3" s="134" t="s">
        <v>51</v>
      </c>
      <c r="B3" s="135"/>
      <c r="C3" s="135"/>
      <c r="D3" s="136"/>
      <c r="E3" s="136"/>
      <c r="F3" s="136"/>
      <c r="G3" s="136"/>
      <c r="H3" s="136"/>
      <c r="I3" s="136"/>
      <c r="J3" s="136"/>
      <c r="K3" s="137"/>
    </row>
    <row r="4" spans="1:11" s="1" customFormat="1" ht="24.75" customHeight="1">
      <c r="A4" s="119" t="s">
        <v>5</v>
      </c>
      <c r="B4" s="139" t="s">
        <v>0</v>
      </c>
      <c r="C4" s="141" t="s">
        <v>53</v>
      </c>
      <c r="D4" s="143" t="s">
        <v>11</v>
      </c>
      <c r="E4" s="119" t="s">
        <v>6</v>
      </c>
      <c r="F4" s="125" t="s">
        <v>12</v>
      </c>
      <c r="G4" s="119" t="s">
        <v>6</v>
      </c>
      <c r="H4" s="121" t="s">
        <v>13</v>
      </c>
      <c r="I4" s="123" t="s">
        <v>6</v>
      </c>
      <c r="J4" s="125" t="s">
        <v>14</v>
      </c>
      <c r="K4" s="119" t="s">
        <v>6</v>
      </c>
    </row>
    <row r="5" spans="1:11" ht="18" customHeight="1" thickBot="1">
      <c r="A5" s="138"/>
      <c r="B5" s="140"/>
      <c r="C5" s="142"/>
      <c r="D5" s="144"/>
      <c r="E5" s="120"/>
      <c r="F5" s="126"/>
      <c r="G5" s="120"/>
      <c r="H5" s="122"/>
      <c r="I5" s="124"/>
      <c r="J5" s="126"/>
      <c r="K5" s="120"/>
    </row>
    <row r="6" spans="1:11" ht="21.75" customHeight="1" thickBot="1">
      <c r="A6" s="86"/>
      <c r="B6" s="127" t="s">
        <v>10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32.25" customHeight="1">
      <c r="A7" s="87">
        <v>1</v>
      </c>
      <c r="B7" s="9" t="s">
        <v>21</v>
      </c>
      <c r="C7" s="109">
        <v>4584468.4794666</v>
      </c>
      <c r="D7" s="102">
        <v>2434425.8783348</v>
      </c>
      <c r="E7" s="30">
        <f aca="true" t="shared" si="0" ref="E7:E19">SUM(D7/C7)</f>
        <v>0.5310159485747067</v>
      </c>
      <c r="F7" s="45">
        <v>1333502.3789733</v>
      </c>
      <c r="G7" s="30">
        <f aca="true" t="shared" si="1" ref="G7:G19">SUM(F7/C7)</f>
        <v>0.29087393335692696</v>
      </c>
      <c r="H7" s="62">
        <v>1032.2312689</v>
      </c>
      <c r="I7" s="30">
        <f aca="true" t="shared" si="2" ref="I7:I19">SUM(H7/C7)</f>
        <v>0.00022515833046366575</v>
      </c>
      <c r="J7" s="62">
        <v>387126.41526579997</v>
      </c>
      <c r="K7" s="30">
        <f>SUM(J7/C7)</f>
        <v>0.08444303129134871</v>
      </c>
    </row>
    <row r="8" spans="1:11" ht="32.25" customHeight="1">
      <c r="A8" s="26">
        <v>2</v>
      </c>
      <c r="B8" s="9" t="s">
        <v>31</v>
      </c>
      <c r="C8" s="110">
        <v>1393602</v>
      </c>
      <c r="D8" s="103">
        <v>1018207.9400000002</v>
      </c>
      <c r="E8" s="31">
        <f t="shared" si="0"/>
        <v>0.7306303664891413</v>
      </c>
      <c r="F8" s="45">
        <v>637021.9933600001</v>
      </c>
      <c r="G8" s="31">
        <f t="shared" si="1"/>
        <v>0.457104677920956</v>
      </c>
      <c r="H8" s="63">
        <v>12787.855709999998</v>
      </c>
      <c r="I8" s="31">
        <f t="shared" si="2"/>
        <v>0.00917611750700702</v>
      </c>
      <c r="J8" s="63">
        <v>189484.94498000003</v>
      </c>
      <c r="K8" s="31">
        <f aca="true" t="shared" si="3" ref="K8:K46">SUM(J8/C8)</f>
        <v>0.13596776194351043</v>
      </c>
    </row>
    <row r="9" spans="1:14" ht="32.25" customHeight="1">
      <c r="A9" s="87">
        <v>3</v>
      </c>
      <c r="B9" s="9" t="s">
        <v>8</v>
      </c>
      <c r="C9" s="110">
        <v>403563.6275353</v>
      </c>
      <c r="D9" s="103">
        <v>302558.67145310005</v>
      </c>
      <c r="E9" s="31">
        <f>SUM(D9/C9)</f>
        <v>0.7497173947536564</v>
      </c>
      <c r="F9" s="45">
        <v>85486.16633770001</v>
      </c>
      <c r="G9" s="31">
        <f t="shared" si="1"/>
        <v>0.2118282236181517</v>
      </c>
      <c r="H9" s="63">
        <v>10331.1240614</v>
      </c>
      <c r="I9" s="31">
        <f t="shared" si="2"/>
        <v>0.02559974030488248</v>
      </c>
      <c r="J9" s="63">
        <v>87456.5407942</v>
      </c>
      <c r="K9" s="31">
        <f t="shared" si="3"/>
        <v>0.2167106617817041</v>
      </c>
      <c r="N9" s="2"/>
    </row>
    <row r="10" spans="1:11" s="29" customFormat="1" ht="32.25" customHeight="1">
      <c r="A10" s="26">
        <v>4</v>
      </c>
      <c r="B10" s="9" t="s">
        <v>22</v>
      </c>
      <c r="C10" s="110">
        <v>638518.6257559999</v>
      </c>
      <c r="D10" s="103">
        <v>357881</v>
      </c>
      <c r="E10" s="31">
        <f t="shared" si="0"/>
        <v>0.5604863907865997</v>
      </c>
      <c r="F10" s="45">
        <v>130751.5977045</v>
      </c>
      <c r="G10" s="31">
        <f t="shared" si="1"/>
        <v>0.20477334948481943</v>
      </c>
      <c r="H10" s="63">
        <v>1473.4450800000004</v>
      </c>
      <c r="I10" s="31">
        <f t="shared" si="2"/>
        <v>0.0023075992156931296</v>
      </c>
      <c r="J10" s="63">
        <v>99450.82104030001</v>
      </c>
      <c r="K10" s="31">
        <f t="shared" si="3"/>
        <v>0.1557524197865821</v>
      </c>
    </row>
    <row r="11" spans="1:11" ht="32.25" customHeight="1">
      <c r="A11" s="87">
        <v>5</v>
      </c>
      <c r="B11" s="9" t="s">
        <v>32</v>
      </c>
      <c r="C11" s="110">
        <v>682426.3302025</v>
      </c>
      <c r="D11" s="103">
        <v>474252</v>
      </c>
      <c r="E11" s="31">
        <f t="shared" si="0"/>
        <v>0.6949497389106787</v>
      </c>
      <c r="F11" s="45">
        <v>282914.857221</v>
      </c>
      <c r="G11" s="31">
        <f t="shared" si="1"/>
        <v>0.4145720126845768</v>
      </c>
      <c r="H11" s="63">
        <v>3670.4586225000003</v>
      </c>
      <c r="I11" s="31">
        <f t="shared" si="2"/>
        <v>0.005378541917353695</v>
      </c>
      <c r="J11" s="63">
        <v>88159.28000000001</v>
      </c>
      <c r="K11" s="31">
        <f t="shared" si="3"/>
        <v>0.1291850506029567</v>
      </c>
    </row>
    <row r="12" spans="1:11" ht="32.25" customHeight="1">
      <c r="A12" s="26">
        <v>6</v>
      </c>
      <c r="B12" s="9" t="s">
        <v>33</v>
      </c>
      <c r="C12" s="110">
        <v>94400.85897</v>
      </c>
      <c r="D12" s="103">
        <v>66004.312342523</v>
      </c>
      <c r="E12" s="31">
        <f t="shared" si="0"/>
        <v>0.6991918618399304</v>
      </c>
      <c r="F12" s="45">
        <v>5064.6060864229985</v>
      </c>
      <c r="G12" s="31">
        <f t="shared" si="1"/>
        <v>0.05365000002841604</v>
      </c>
      <c r="H12" s="63">
        <v>839.37</v>
      </c>
      <c r="I12" s="31">
        <f t="shared" si="2"/>
        <v>0.008891550449416424</v>
      </c>
      <c r="J12" s="63">
        <v>4685.9963948</v>
      </c>
      <c r="K12" s="31">
        <f t="shared" si="3"/>
        <v>0.049639340636605654</v>
      </c>
    </row>
    <row r="13" spans="1:11" ht="32.25" customHeight="1">
      <c r="A13" s="87">
        <v>7</v>
      </c>
      <c r="B13" s="9" t="s">
        <v>23</v>
      </c>
      <c r="C13" s="110">
        <v>1088106.3286453001</v>
      </c>
      <c r="D13" s="103">
        <v>767491.2155111001</v>
      </c>
      <c r="E13" s="31">
        <f t="shared" si="0"/>
        <v>0.7053457877288812</v>
      </c>
      <c r="F13" s="45">
        <v>394821.2568942</v>
      </c>
      <c r="G13" s="31">
        <f t="shared" si="1"/>
        <v>0.3628517236782872</v>
      </c>
      <c r="H13" s="63">
        <v>0</v>
      </c>
      <c r="I13" s="31">
        <f t="shared" si="2"/>
        <v>0</v>
      </c>
      <c r="J13" s="63">
        <v>186257.50800000003</v>
      </c>
      <c r="K13" s="31">
        <f t="shared" si="3"/>
        <v>0.17117583373666423</v>
      </c>
    </row>
    <row r="14" spans="1:11" ht="32.25" customHeight="1">
      <c r="A14" s="26">
        <v>8</v>
      </c>
      <c r="B14" s="9" t="s">
        <v>24</v>
      </c>
      <c r="C14" s="110">
        <v>426980.17756800004</v>
      </c>
      <c r="D14" s="103">
        <v>214881.39057338695</v>
      </c>
      <c r="E14" s="31">
        <f t="shared" si="0"/>
        <v>0.5032584692744088</v>
      </c>
      <c r="F14" s="45">
        <v>81673.6</v>
      </c>
      <c r="G14" s="31">
        <f t="shared" si="1"/>
        <v>0.19128194771288376</v>
      </c>
      <c r="H14" s="64">
        <v>0</v>
      </c>
      <c r="I14" s="31">
        <f t="shared" si="2"/>
        <v>0</v>
      </c>
      <c r="J14" s="63">
        <v>81388.49582979994</v>
      </c>
      <c r="K14" s="31">
        <f t="shared" si="3"/>
        <v>0.19061422545040319</v>
      </c>
    </row>
    <row r="15" spans="1:11" ht="32.25" customHeight="1">
      <c r="A15" s="87">
        <v>9</v>
      </c>
      <c r="B15" s="9" t="s">
        <v>25</v>
      </c>
      <c r="C15" s="110">
        <v>670725.3273763999</v>
      </c>
      <c r="D15" s="103">
        <v>292057.7279670999</v>
      </c>
      <c r="E15" s="31">
        <f t="shared" si="0"/>
        <v>0.4354356635219203</v>
      </c>
      <c r="F15" s="45">
        <v>109675.82678340001</v>
      </c>
      <c r="G15" s="31">
        <f t="shared" si="1"/>
        <v>0.1635182425754019</v>
      </c>
      <c r="H15" s="63">
        <v>0</v>
      </c>
      <c r="I15" s="31">
        <f t="shared" si="2"/>
        <v>0</v>
      </c>
      <c r="J15" s="63">
        <v>58440</v>
      </c>
      <c r="K15" s="31">
        <f t="shared" si="3"/>
        <v>0.08712955604135766</v>
      </c>
    </row>
    <row r="16" spans="1:11" ht="32.25" customHeight="1">
      <c r="A16" s="26">
        <v>10</v>
      </c>
      <c r="B16" s="9" t="s">
        <v>26</v>
      </c>
      <c r="C16" s="110">
        <v>272901.67</v>
      </c>
      <c r="D16" s="103">
        <v>114099.05999999998</v>
      </c>
      <c r="E16" s="31">
        <f t="shared" si="0"/>
        <v>0.41809586581130115</v>
      </c>
      <c r="F16" s="45">
        <v>21509.49999999999</v>
      </c>
      <c r="G16" s="31">
        <f t="shared" si="1"/>
        <v>0.078817766120669</v>
      </c>
      <c r="H16" s="63">
        <v>0</v>
      </c>
      <c r="I16" s="31">
        <f t="shared" si="2"/>
        <v>0</v>
      </c>
      <c r="J16" s="63">
        <v>40176.119999999995</v>
      </c>
      <c r="K16" s="31">
        <f t="shared" si="3"/>
        <v>0.1472183002764329</v>
      </c>
    </row>
    <row r="17" spans="1:11" ht="32.25" customHeight="1">
      <c r="A17" s="87">
        <v>11</v>
      </c>
      <c r="B17" s="9" t="s">
        <v>27</v>
      </c>
      <c r="C17" s="110">
        <v>7008526</v>
      </c>
      <c r="D17" s="103">
        <v>1716014.8</v>
      </c>
      <c r="E17" s="31">
        <f t="shared" si="0"/>
        <v>0.24484674808939855</v>
      </c>
      <c r="F17" s="45">
        <v>754626</v>
      </c>
      <c r="G17" s="31">
        <f t="shared" si="1"/>
        <v>0.10767256909655468</v>
      </c>
      <c r="H17" s="63">
        <v>69067.8</v>
      </c>
      <c r="I17" s="31">
        <f t="shared" si="2"/>
        <v>0.00985482539409856</v>
      </c>
      <c r="J17" s="63">
        <v>238785.2000000001</v>
      </c>
      <c r="K17" s="31">
        <f t="shared" si="3"/>
        <v>0.03407067334843305</v>
      </c>
    </row>
    <row r="18" spans="1:11" ht="32.25" customHeight="1" thickBot="1">
      <c r="A18" s="26">
        <v>12</v>
      </c>
      <c r="B18" s="9" t="s">
        <v>28</v>
      </c>
      <c r="C18" s="110">
        <v>1314667.8868510001</v>
      </c>
      <c r="D18" s="104">
        <v>917749.8513514</v>
      </c>
      <c r="E18" s="32">
        <f t="shared" si="0"/>
        <v>0.6980849388126985</v>
      </c>
      <c r="F18" s="45">
        <v>362687.2882833</v>
      </c>
      <c r="G18" s="32">
        <f t="shared" si="1"/>
        <v>0.2758774987286243</v>
      </c>
      <c r="H18" s="65">
        <v>24462</v>
      </c>
      <c r="I18" s="32">
        <f t="shared" si="2"/>
        <v>0.01860698070186637</v>
      </c>
      <c r="J18" s="65">
        <v>158970.10435839999</v>
      </c>
      <c r="K18" s="32">
        <f t="shared" si="3"/>
        <v>0.12092035254559853</v>
      </c>
    </row>
    <row r="19" spans="1:11" ht="32.25" customHeight="1" thickBot="1">
      <c r="A19" s="88"/>
      <c r="B19" s="85" t="s">
        <v>1</v>
      </c>
      <c r="C19" s="50">
        <f>SUM(C7:C18)</f>
        <v>18578887.3123711</v>
      </c>
      <c r="D19" s="105">
        <f>SUM(D7:D18)</f>
        <v>8675623.84753341</v>
      </c>
      <c r="E19" s="10">
        <f t="shared" si="0"/>
        <v>0.4669614332477588</v>
      </c>
      <c r="F19" s="66">
        <f>SUM(F7:F18)</f>
        <v>4199735.071643824</v>
      </c>
      <c r="G19" s="10">
        <f t="shared" si="1"/>
        <v>0.22604879404415953</v>
      </c>
      <c r="H19" s="66">
        <f>SUM(H7:H18)</f>
        <v>123664.2847428</v>
      </c>
      <c r="I19" s="10">
        <f t="shared" si="2"/>
        <v>0.006656172819373085</v>
      </c>
      <c r="J19" s="66">
        <f>SUM(J7:J18)</f>
        <v>1620381.4266633003</v>
      </c>
      <c r="K19" s="10">
        <f t="shared" si="3"/>
        <v>0.087216279393887</v>
      </c>
    </row>
    <row r="20" spans="1:11" ht="32.25" customHeight="1" thickBot="1">
      <c r="A20" s="89"/>
      <c r="B20" s="114" t="s">
        <v>30</v>
      </c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32.25" customHeight="1">
      <c r="A21" s="13">
        <v>13</v>
      </c>
      <c r="B21" s="99" t="s">
        <v>45</v>
      </c>
      <c r="C21" s="111">
        <v>235997.23319878906</v>
      </c>
      <c r="D21" s="106">
        <v>138966.8683808</v>
      </c>
      <c r="E21" s="33">
        <f>SUM(D21/C21)</f>
        <v>0.5888495661461555</v>
      </c>
      <c r="F21" s="67">
        <v>80908.4449049</v>
      </c>
      <c r="G21" s="33">
        <f>F21/C21</f>
        <v>0.3428364129877229</v>
      </c>
      <c r="H21" s="67">
        <v>0</v>
      </c>
      <c r="I21" s="33">
        <f>SUM(H21/C21)</f>
        <v>0</v>
      </c>
      <c r="J21" s="67">
        <v>37374.52094519999</v>
      </c>
      <c r="K21" s="33">
        <f>SUM(J21/C21)</f>
        <v>0.15836847084439362</v>
      </c>
    </row>
    <row r="22" spans="1:11" ht="32.25" customHeight="1">
      <c r="A22" s="26">
        <v>14</v>
      </c>
      <c r="B22" s="27" t="s">
        <v>46</v>
      </c>
      <c r="C22" s="110">
        <v>104906.5421204</v>
      </c>
      <c r="D22" s="103">
        <v>21295.0032872</v>
      </c>
      <c r="E22" s="31">
        <f aca="true" t="shared" si="4" ref="E22:E28">SUM(D22/C22)</f>
        <v>0.20299023165552418</v>
      </c>
      <c r="F22" s="63">
        <v>2265.7149346000006</v>
      </c>
      <c r="G22" s="31">
        <f aca="true" t="shared" si="5" ref="G22:G36">F22/C22</f>
        <v>0.021597460833278313</v>
      </c>
      <c r="H22" s="64">
        <v>0</v>
      </c>
      <c r="I22" s="31">
        <f aca="true" t="shared" si="6" ref="I22:I35">SUM(H22/C22)</f>
        <v>0</v>
      </c>
      <c r="J22" s="62">
        <v>8906.7508728</v>
      </c>
      <c r="K22" s="31">
        <f t="shared" si="3"/>
        <v>0.08490176773320605</v>
      </c>
    </row>
    <row r="23" spans="1:11" ht="32.25" customHeight="1">
      <c r="A23" s="26">
        <v>15</v>
      </c>
      <c r="B23" s="27" t="s">
        <v>47</v>
      </c>
      <c r="C23" s="110">
        <v>6504907.127198067</v>
      </c>
      <c r="D23" s="103">
        <v>4132992.053652583</v>
      </c>
      <c r="E23" s="31">
        <f t="shared" si="4"/>
        <v>0.6353652669954158</v>
      </c>
      <c r="F23" s="63">
        <v>1385410.5533144001</v>
      </c>
      <c r="G23" s="31">
        <f t="shared" si="5"/>
        <v>0.2129792979705698</v>
      </c>
      <c r="H23" s="64">
        <v>0</v>
      </c>
      <c r="I23" s="31">
        <f t="shared" si="6"/>
        <v>0</v>
      </c>
      <c r="J23" s="62">
        <v>1065552.8410624326</v>
      </c>
      <c r="K23" s="31">
        <f t="shared" si="3"/>
        <v>0.16380754101886932</v>
      </c>
    </row>
    <row r="24" spans="1:11" ht="32.25" customHeight="1" thickBot="1">
      <c r="A24" s="26">
        <v>16</v>
      </c>
      <c r="B24" s="27" t="s">
        <v>48</v>
      </c>
      <c r="C24" s="110">
        <v>2490972.2990574995</v>
      </c>
      <c r="D24" s="103">
        <v>1143395.421530982</v>
      </c>
      <c r="E24" s="31">
        <f t="shared" si="4"/>
        <v>0.4590157112399863</v>
      </c>
      <c r="F24" s="63">
        <v>358172.29005783994</v>
      </c>
      <c r="G24" s="31">
        <f t="shared" si="5"/>
        <v>0.1437881465776879</v>
      </c>
      <c r="H24" s="64">
        <v>0</v>
      </c>
      <c r="I24" s="31">
        <f t="shared" si="6"/>
        <v>0</v>
      </c>
      <c r="J24" s="62">
        <v>362068.1157389459</v>
      </c>
      <c r="K24" s="31">
        <f t="shared" si="3"/>
        <v>0.14535212450011603</v>
      </c>
    </row>
    <row r="25" spans="1:11" ht="32.25" customHeight="1">
      <c r="A25" s="13">
        <v>17</v>
      </c>
      <c r="B25" s="27" t="s">
        <v>34</v>
      </c>
      <c r="C25" s="110">
        <v>518898.6182110001</v>
      </c>
      <c r="D25" s="103">
        <v>392833.0812271</v>
      </c>
      <c r="E25" s="31">
        <f t="shared" si="4"/>
        <v>0.7570517003523066</v>
      </c>
      <c r="F25" s="63">
        <v>167675.1427177</v>
      </c>
      <c r="G25" s="31">
        <f t="shared" si="5"/>
        <v>0.3231366144234328</v>
      </c>
      <c r="H25" s="64">
        <v>0</v>
      </c>
      <c r="I25" s="31">
        <f t="shared" si="6"/>
        <v>0</v>
      </c>
      <c r="J25" s="62">
        <v>99096.19239499999</v>
      </c>
      <c r="K25" s="31">
        <f t="shared" si="3"/>
        <v>0.1909740918884167</v>
      </c>
    </row>
    <row r="26" spans="1:11" ht="32.25" customHeight="1">
      <c r="A26" s="26">
        <v>18</v>
      </c>
      <c r="B26" s="27" t="s">
        <v>35</v>
      </c>
      <c r="C26" s="110">
        <v>480999.3814374677</v>
      </c>
      <c r="D26" s="103">
        <v>234028.1630308101</v>
      </c>
      <c r="E26" s="31">
        <f t="shared" si="4"/>
        <v>0.48654566318030684</v>
      </c>
      <c r="F26" s="63">
        <v>44627.18153500002</v>
      </c>
      <c r="G26" s="31">
        <f t="shared" si="5"/>
        <v>0.09278012250583688</v>
      </c>
      <c r="H26" s="64">
        <v>0</v>
      </c>
      <c r="I26" s="31">
        <f t="shared" si="6"/>
        <v>0</v>
      </c>
      <c r="J26" s="62">
        <v>187900</v>
      </c>
      <c r="K26" s="31">
        <f t="shared" si="3"/>
        <v>0.39064499301113537</v>
      </c>
    </row>
    <row r="27" spans="1:11" ht="32.25" customHeight="1">
      <c r="A27" s="26">
        <v>19</v>
      </c>
      <c r="B27" s="27" t="s">
        <v>36</v>
      </c>
      <c r="C27" s="110">
        <v>119417.21119</v>
      </c>
      <c r="D27" s="103">
        <v>76485.90819000002</v>
      </c>
      <c r="E27" s="31">
        <f t="shared" si="4"/>
        <v>0.6404931703547013</v>
      </c>
      <c r="F27" s="63">
        <v>34699.51</v>
      </c>
      <c r="G27" s="31">
        <f t="shared" si="5"/>
        <v>0.2905737762104575</v>
      </c>
      <c r="H27" s="64">
        <v>0</v>
      </c>
      <c r="I27" s="31">
        <f t="shared" si="6"/>
        <v>0</v>
      </c>
      <c r="J27" s="62">
        <v>23235</v>
      </c>
      <c r="K27" s="31">
        <f t="shared" si="3"/>
        <v>0.19456994321389495</v>
      </c>
    </row>
    <row r="28" spans="1:11" ht="32.25" customHeight="1" thickBot="1">
      <c r="A28" s="26">
        <v>20</v>
      </c>
      <c r="B28" s="27" t="s">
        <v>37</v>
      </c>
      <c r="C28" s="110">
        <v>557158.2305096689</v>
      </c>
      <c r="D28" s="103">
        <v>208073.313767904</v>
      </c>
      <c r="E28" s="31">
        <f t="shared" si="4"/>
        <v>0.3734546173311768</v>
      </c>
      <c r="F28" s="63">
        <v>125301.10687382199</v>
      </c>
      <c r="G28" s="31">
        <f t="shared" si="5"/>
        <v>0.22489321706546614</v>
      </c>
      <c r="H28" s="64">
        <v>95.783888</v>
      </c>
      <c r="I28" s="31">
        <f t="shared" si="6"/>
        <v>0.0001719150552839904</v>
      </c>
      <c r="J28" s="62">
        <v>41326</v>
      </c>
      <c r="K28" s="31">
        <f t="shared" si="3"/>
        <v>0.07417282512760588</v>
      </c>
    </row>
    <row r="29" spans="1:11" ht="32.25" customHeight="1">
      <c r="A29" s="13">
        <v>21</v>
      </c>
      <c r="B29" s="27" t="s">
        <v>44</v>
      </c>
      <c r="C29" s="110">
        <v>1778578.9161583001</v>
      </c>
      <c r="D29" s="103">
        <v>1167081.1551951997</v>
      </c>
      <c r="E29" s="31">
        <f>SUM(D29/C29)</f>
        <v>0.6561874452644895</v>
      </c>
      <c r="F29" s="63">
        <v>487419.3814523999</v>
      </c>
      <c r="G29" s="31">
        <f t="shared" si="5"/>
        <v>0.274049904125265</v>
      </c>
      <c r="H29" s="64">
        <v>0</v>
      </c>
      <c r="I29" s="31">
        <f t="shared" si="6"/>
        <v>0</v>
      </c>
      <c r="J29" s="62">
        <v>254021.9686791</v>
      </c>
      <c r="K29" s="31">
        <f t="shared" si="3"/>
        <v>0.14282299557884284</v>
      </c>
    </row>
    <row r="30" spans="1:11" ht="32.25" customHeight="1">
      <c r="A30" s="26">
        <v>22</v>
      </c>
      <c r="B30" s="27" t="s">
        <v>29</v>
      </c>
      <c r="C30" s="110">
        <v>49666.7092912</v>
      </c>
      <c r="D30" s="103">
        <v>22454.240297199998</v>
      </c>
      <c r="E30" s="31">
        <f aca="true" t="shared" si="7" ref="E30:E36">SUM(D30/C30)</f>
        <v>0.4520984099338843</v>
      </c>
      <c r="F30" s="63">
        <v>262.89</v>
      </c>
      <c r="G30" s="31">
        <f t="shared" si="5"/>
        <v>0.005293082705734626</v>
      </c>
      <c r="H30" s="64">
        <v>0</v>
      </c>
      <c r="I30" s="31">
        <f t="shared" si="6"/>
        <v>0</v>
      </c>
      <c r="J30" s="62">
        <v>371.35029720000006</v>
      </c>
      <c r="K30" s="31">
        <f t="shared" si="3"/>
        <v>0.007476845204757632</v>
      </c>
    </row>
    <row r="31" spans="1:11" ht="32.25" customHeight="1" thickBot="1">
      <c r="A31" s="26">
        <v>23</v>
      </c>
      <c r="B31" s="27" t="s">
        <v>50</v>
      </c>
      <c r="C31" s="110">
        <v>227284.00022840005</v>
      </c>
      <c r="D31" s="103">
        <v>89190.77750540012</v>
      </c>
      <c r="E31" s="31">
        <f t="shared" si="7"/>
        <v>0.39241995659954676</v>
      </c>
      <c r="F31" s="63">
        <v>25999.63570570001</v>
      </c>
      <c r="G31" s="31">
        <f t="shared" si="5"/>
        <v>0.1143927231110536</v>
      </c>
      <c r="H31" s="64">
        <v>0</v>
      </c>
      <c r="I31" s="31">
        <f t="shared" si="6"/>
        <v>0</v>
      </c>
      <c r="J31" s="62">
        <v>8994</v>
      </c>
      <c r="K31" s="31">
        <f t="shared" si="3"/>
        <v>0.03957163720702661</v>
      </c>
    </row>
    <row r="32" spans="1:11" ht="32.25" customHeight="1">
      <c r="A32" s="13">
        <v>24</v>
      </c>
      <c r="B32" s="27" t="s">
        <v>41</v>
      </c>
      <c r="C32" s="110">
        <v>335920.7548408294</v>
      </c>
      <c r="D32" s="103">
        <v>182827.28643522228</v>
      </c>
      <c r="E32" s="31">
        <f t="shared" si="7"/>
        <v>0.5442571910206978</v>
      </c>
      <c r="F32" s="63">
        <v>39099.44714886024</v>
      </c>
      <c r="G32" s="31">
        <f t="shared" si="5"/>
        <v>0.11639485380231085</v>
      </c>
      <c r="H32" s="64">
        <v>0</v>
      </c>
      <c r="I32" s="31">
        <f t="shared" si="6"/>
        <v>0</v>
      </c>
      <c r="J32" s="62">
        <v>110709.06775456206</v>
      </c>
      <c r="K32" s="31">
        <f t="shared" si="3"/>
        <v>0.3295690014956645</v>
      </c>
    </row>
    <row r="33" spans="1:11" ht="32.25" customHeight="1">
      <c r="A33" s="26">
        <v>25</v>
      </c>
      <c r="B33" s="27" t="s">
        <v>40</v>
      </c>
      <c r="C33" s="110">
        <v>507260.7688333</v>
      </c>
      <c r="D33" s="103">
        <v>314320.9355159998</v>
      </c>
      <c r="E33" s="31">
        <f t="shared" si="7"/>
        <v>0.6196436918213448</v>
      </c>
      <c r="F33" s="63">
        <v>195617.77863970018</v>
      </c>
      <c r="G33" s="31">
        <f t="shared" si="5"/>
        <v>0.38563553631324804</v>
      </c>
      <c r="H33" s="64">
        <v>0</v>
      </c>
      <c r="I33" s="31">
        <f t="shared" si="6"/>
        <v>0</v>
      </c>
      <c r="J33" s="62">
        <v>33148.43821300001</v>
      </c>
      <c r="K33" s="31">
        <f t="shared" si="3"/>
        <v>0.06534792408496606</v>
      </c>
    </row>
    <row r="34" spans="1:11" ht="32.25" customHeight="1" thickBot="1">
      <c r="A34" s="26">
        <v>26</v>
      </c>
      <c r="B34" s="27" t="s">
        <v>43</v>
      </c>
      <c r="C34" s="110">
        <v>65283</v>
      </c>
      <c r="D34" s="103">
        <v>59231</v>
      </c>
      <c r="E34" s="31">
        <f t="shared" si="7"/>
        <v>0.9072959269641407</v>
      </c>
      <c r="F34" s="63">
        <v>28299</v>
      </c>
      <c r="G34" s="31">
        <f t="shared" si="5"/>
        <v>0.4334819171913055</v>
      </c>
      <c r="H34" s="64">
        <v>0</v>
      </c>
      <c r="I34" s="31">
        <f t="shared" si="6"/>
        <v>0</v>
      </c>
      <c r="J34" s="62">
        <v>480</v>
      </c>
      <c r="K34" s="31">
        <f t="shared" si="3"/>
        <v>0.007352603281099214</v>
      </c>
    </row>
    <row r="35" spans="1:11" ht="32.25" customHeight="1" thickBot="1">
      <c r="A35" s="13">
        <v>27</v>
      </c>
      <c r="B35" s="100" t="s">
        <v>42</v>
      </c>
      <c r="C35" s="112">
        <v>50055.8420983</v>
      </c>
      <c r="D35" s="104">
        <v>43523.77984939999</v>
      </c>
      <c r="E35" s="31">
        <f t="shared" si="7"/>
        <v>0.8695044978751469</v>
      </c>
      <c r="F35" s="63">
        <v>4045.5415718999993</v>
      </c>
      <c r="G35" s="31">
        <f t="shared" si="5"/>
        <v>0.08082056763634776</v>
      </c>
      <c r="H35" s="65">
        <v>0</v>
      </c>
      <c r="I35" s="31">
        <f t="shared" si="6"/>
        <v>0</v>
      </c>
      <c r="J35" s="68">
        <v>17069.06125669999</v>
      </c>
      <c r="K35" s="31">
        <f t="shared" si="3"/>
        <v>0.3410003815974098</v>
      </c>
    </row>
    <row r="36" spans="1:11" ht="32.25" customHeight="1" thickBot="1">
      <c r="A36" s="88"/>
      <c r="B36" s="85" t="s">
        <v>1</v>
      </c>
      <c r="C36" s="50">
        <f>SUM(C21:C35)</f>
        <v>14027306.634373216</v>
      </c>
      <c r="D36" s="105">
        <f>SUM(D21:D35)</f>
        <v>8226698.987865801</v>
      </c>
      <c r="E36" s="31">
        <f t="shared" si="7"/>
        <v>0.5864774473316698</v>
      </c>
      <c r="F36" s="49">
        <f>SUM(F21:F35)</f>
        <v>2979803.6188568226</v>
      </c>
      <c r="G36" s="31">
        <f t="shared" si="5"/>
        <v>0.21242877884732073</v>
      </c>
      <c r="H36" s="66">
        <f>SUM(H21:H35)</f>
        <v>95.783888</v>
      </c>
      <c r="I36" s="10">
        <f>SUM(H36/C36)</f>
        <v>6.828387693848965E-06</v>
      </c>
      <c r="J36" s="49">
        <f>SUM(J21:J35)</f>
        <v>2250253.307214941</v>
      </c>
      <c r="K36" s="31">
        <f t="shared" si="3"/>
        <v>0.16041948507069828</v>
      </c>
    </row>
    <row r="37" spans="1:11" ht="32.25" customHeight="1" thickBot="1">
      <c r="A37" s="42"/>
      <c r="B37" s="115" t="s">
        <v>2</v>
      </c>
      <c r="C37" s="117"/>
      <c r="D37" s="117"/>
      <c r="E37" s="117"/>
      <c r="F37" s="117"/>
      <c r="G37" s="117"/>
      <c r="H37" s="117"/>
      <c r="I37" s="117"/>
      <c r="J37" s="117"/>
      <c r="K37" s="118"/>
    </row>
    <row r="38" spans="1:11" ht="32.25" customHeight="1" thickBot="1">
      <c r="A38" s="26">
        <v>28</v>
      </c>
      <c r="B38" s="98" t="s">
        <v>38</v>
      </c>
      <c r="C38" s="70">
        <v>967228.7499999999</v>
      </c>
      <c r="D38" s="107">
        <v>910347.1311</v>
      </c>
      <c r="E38" s="10">
        <f>SUM(D38/C38)</f>
        <v>0.9411911412889662</v>
      </c>
      <c r="F38" s="96">
        <v>784946.51</v>
      </c>
      <c r="G38" s="10">
        <f>SUM(F38/C38)</f>
        <v>0.8115417474925142</v>
      </c>
      <c r="H38" s="97">
        <v>0</v>
      </c>
      <c r="I38" s="10">
        <f>SUM(H38/C38)</f>
        <v>0</v>
      </c>
      <c r="J38" s="96">
        <v>88438.47999999998</v>
      </c>
      <c r="K38" s="10">
        <f>SUM(J38/C38)</f>
        <v>0.09143491650759966</v>
      </c>
    </row>
    <row r="39" spans="1:11" s="5" customFormat="1" ht="32.25" customHeight="1" thickBot="1">
      <c r="A39" s="88"/>
      <c r="B39" s="93" t="s">
        <v>1</v>
      </c>
      <c r="C39" s="45">
        <f>C38</f>
        <v>967228.7499999999</v>
      </c>
      <c r="D39" s="102">
        <f>D38</f>
        <v>910347.1311</v>
      </c>
      <c r="E39" s="94">
        <f>SUM(D39/C39)</f>
        <v>0.9411911412889662</v>
      </c>
      <c r="F39" s="62">
        <f>F38</f>
        <v>784946.51</v>
      </c>
      <c r="G39" s="94">
        <f>SUM(F39/C39)</f>
        <v>0.8115417474925142</v>
      </c>
      <c r="H39" s="84">
        <f>H38</f>
        <v>0</v>
      </c>
      <c r="I39" s="94">
        <f>SUM(H39/C39)</f>
        <v>0</v>
      </c>
      <c r="J39" s="62">
        <f>J38</f>
        <v>88438.47999999998</v>
      </c>
      <c r="K39" s="94">
        <f t="shared" si="3"/>
        <v>0.09143491650759966</v>
      </c>
    </row>
    <row r="40" spans="1:11" ht="32.25" customHeight="1" thickBot="1">
      <c r="A40" s="42"/>
      <c r="B40" s="115" t="s">
        <v>3</v>
      </c>
      <c r="C40" s="117"/>
      <c r="D40" s="117"/>
      <c r="E40" s="117"/>
      <c r="F40" s="117"/>
      <c r="G40" s="117"/>
      <c r="H40" s="117"/>
      <c r="I40" s="117"/>
      <c r="J40" s="117"/>
      <c r="K40" s="118"/>
    </row>
    <row r="41" spans="1:11" s="5" customFormat="1" ht="32.25" customHeight="1" thickBot="1">
      <c r="A41" s="13"/>
      <c r="B41" s="85" t="s">
        <v>4</v>
      </c>
      <c r="C41" s="50">
        <f>C19+C36</f>
        <v>32606193.946744315</v>
      </c>
      <c r="D41" s="66">
        <f>D19+D36</f>
        <v>16902322.83539921</v>
      </c>
      <c r="E41" s="10">
        <f aca="true" t="shared" si="8" ref="E41:E46">SUM(D41/C41)</f>
        <v>0.5183776696846546</v>
      </c>
      <c r="F41" s="66">
        <f>F19+F36</f>
        <v>7179538.690500647</v>
      </c>
      <c r="G41" s="10">
        <f aca="true" t="shared" si="9" ref="G41:G46">SUM(F41/C41)</f>
        <v>0.22018941254618632</v>
      </c>
      <c r="H41" s="66">
        <f>H19+H36</f>
        <v>123760.0686308</v>
      </c>
      <c r="I41" s="10">
        <f aca="true" t="shared" si="10" ref="I41:I46">SUM(H41/C41)</f>
        <v>0.00379559996585119</v>
      </c>
      <c r="J41" s="66">
        <f>J19+J36</f>
        <v>3870634.733878241</v>
      </c>
      <c r="K41" s="10">
        <f t="shared" si="3"/>
        <v>0.11870857237125398</v>
      </c>
    </row>
    <row r="42" spans="1:11" s="5" customFormat="1" ht="32.25" customHeight="1" thickBot="1">
      <c r="A42" s="26"/>
      <c r="B42" s="85" t="s">
        <v>2</v>
      </c>
      <c r="C42" s="50">
        <v>967228.7499999999</v>
      </c>
      <c r="D42" s="66">
        <v>910347.1311</v>
      </c>
      <c r="E42" s="10">
        <f t="shared" si="8"/>
        <v>0.9411911412889662</v>
      </c>
      <c r="F42" s="66">
        <v>784947</v>
      </c>
      <c r="G42" s="10">
        <f t="shared" si="9"/>
        <v>0.8115422540944943</v>
      </c>
      <c r="H42" s="69">
        <f>H39</f>
        <v>0</v>
      </c>
      <c r="I42" s="10">
        <f t="shared" si="10"/>
        <v>0</v>
      </c>
      <c r="J42" s="66">
        <v>88438</v>
      </c>
      <c r="K42" s="10">
        <f t="shared" si="3"/>
        <v>0.09143442024443546</v>
      </c>
    </row>
    <row r="43" spans="1:11" s="5" customFormat="1" ht="32.25" customHeight="1" thickBot="1">
      <c r="A43" s="90"/>
      <c r="B43" s="85" t="s">
        <v>1</v>
      </c>
      <c r="C43" s="50">
        <f>C41+C42</f>
        <v>33573422.696744315</v>
      </c>
      <c r="D43" s="66">
        <f>D41+D42</f>
        <v>17812669.96649921</v>
      </c>
      <c r="E43" s="10">
        <f t="shared" si="8"/>
        <v>0.5305586543080263</v>
      </c>
      <c r="F43" s="66">
        <f>SUM(F41:F42)</f>
        <v>7964485.690500647</v>
      </c>
      <c r="G43" s="10">
        <f t="shared" si="9"/>
        <v>0.2372259081965146</v>
      </c>
      <c r="H43" s="66">
        <f>SUM(H41:H42)</f>
        <v>123760.0686308</v>
      </c>
      <c r="I43" s="10">
        <f t="shared" si="10"/>
        <v>0.003686251168034806</v>
      </c>
      <c r="J43" s="66">
        <f>SUM(J41:J42)</f>
        <v>3959072.733878241</v>
      </c>
      <c r="K43" s="10">
        <f t="shared" si="3"/>
        <v>0.11792282156153713</v>
      </c>
    </row>
    <row r="44" spans="1:11" ht="32.25" customHeight="1" thickBot="1">
      <c r="A44" s="88">
        <v>29</v>
      </c>
      <c r="B44" s="101" t="s">
        <v>49</v>
      </c>
      <c r="C44" s="70">
        <v>1068804.2852999</v>
      </c>
      <c r="D44" s="107">
        <v>939217.3034300002</v>
      </c>
      <c r="E44" s="10">
        <f t="shared" si="8"/>
        <v>0.8787551812317645</v>
      </c>
      <c r="F44" s="96">
        <v>784947</v>
      </c>
      <c r="G44" s="10">
        <f t="shared" si="9"/>
        <v>0.7344160299467256</v>
      </c>
      <c r="H44" s="97">
        <v>0</v>
      </c>
      <c r="I44" s="10">
        <f t="shared" si="10"/>
        <v>0</v>
      </c>
      <c r="J44" s="96">
        <v>8974.490000000002</v>
      </c>
      <c r="K44" s="10">
        <f t="shared" si="3"/>
        <v>0.008396757127037354</v>
      </c>
    </row>
    <row r="45" spans="1:11" ht="32.25" customHeight="1" thickBot="1">
      <c r="A45" s="92"/>
      <c r="B45" s="93" t="s">
        <v>15</v>
      </c>
      <c r="C45" s="75">
        <f>C44</f>
        <v>1068804.2852999</v>
      </c>
      <c r="D45" s="108">
        <f>D44</f>
        <v>939217.3034300002</v>
      </c>
      <c r="E45" s="94">
        <f t="shared" si="8"/>
        <v>0.8787551812317645</v>
      </c>
      <c r="F45" s="62">
        <f>F44</f>
        <v>784947</v>
      </c>
      <c r="G45" s="94">
        <f t="shared" si="9"/>
        <v>0.7344160299467256</v>
      </c>
      <c r="H45" s="95">
        <f>H44</f>
        <v>0</v>
      </c>
      <c r="I45" s="94">
        <f t="shared" si="10"/>
        <v>0</v>
      </c>
      <c r="J45" s="68">
        <f>J44</f>
        <v>8974.490000000002</v>
      </c>
      <c r="K45" s="94">
        <f t="shared" si="3"/>
        <v>0.008396757127037354</v>
      </c>
    </row>
    <row r="46" spans="1:11" ht="32.25" customHeight="1" thickBot="1">
      <c r="A46" s="86"/>
      <c r="B46" s="85" t="s">
        <v>16</v>
      </c>
      <c r="C46" s="50">
        <f>C43+C45</f>
        <v>34642226.98204421</v>
      </c>
      <c r="D46" s="66">
        <f>D43+D45</f>
        <v>18751887.269929208</v>
      </c>
      <c r="E46" s="10">
        <f t="shared" si="8"/>
        <v>0.5413014376832269</v>
      </c>
      <c r="F46" s="66">
        <f>F43+F45</f>
        <v>8749432.690500647</v>
      </c>
      <c r="G46" s="10">
        <f t="shared" si="9"/>
        <v>0.2525655378632459</v>
      </c>
      <c r="H46" s="66">
        <f>H43+H45</f>
        <v>123760.0686308</v>
      </c>
      <c r="I46" s="10">
        <f t="shared" si="10"/>
        <v>0.0035725205742387005</v>
      </c>
      <c r="J46" s="66">
        <f>J43+J45</f>
        <v>3968047.223878241</v>
      </c>
      <c r="K46" s="10">
        <f t="shared" si="3"/>
        <v>0.1145436529220527</v>
      </c>
    </row>
    <row r="50" ht="12.75">
      <c r="F50" s="43">
        <v>8090271</v>
      </c>
    </row>
  </sheetData>
  <sheetProtection/>
  <mergeCells count="18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B20:K20"/>
    <mergeCell ref="B37:K37"/>
    <mergeCell ref="B40:K40"/>
    <mergeCell ref="G4:G5"/>
    <mergeCell ref="H4:H5"/>
    <mergeCell ref="I4:I5"/>
    <mergeCell ref="J4:J5"/>
    <mergeCell ref="K4:K5"/>
    <mergeCell ref="B6:K6"/>
  </mergeCells>
  <printOptions/>
  <pageMargins left="0.85" right="0.24" top="0.69" bottom="0.18" header="0.17" footer="0.1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" sqref="E8"/>
    </sheetView>
  </sheetViews>
  <sheetFormatPr defaultColWidth="9.140625" defaultRowHeight="12.75"/>
  <cols>
    <col min="1" max="1" width="8.8515625" style="29" customWidth="1"/>
    <col min="2" max="2" width="7.8515625" style="29" customWidth="1"/>
    <col min="3" max="3" width="36.140625" style="29" customWidth="1"/>
    <col min="4" max="4" width="15.28125" style="43" customWidth="1"/>
    <col min="5" max="5" width="19.8515625" style="43" customWidth="1"/>
    <col min="6" max="6" width="15.421875" style="43" customWidth="1"/>
    <col min="7" max="7" width="14.421875" style="43" bestFit="1" customWidth="1"/>
    <col min="8" max="8" width="15.28125" style="43" customWidth="1"/>
    <col min="9" max="9" width="13.8515625" style="43" customWidth="1"/>
    <col min="10" max="10" width="14.8515625" style="43" customWidth="1"/>
    <col min="11" max="11" width="22.140625" style="0" customWidth="1"/>
    <col min="12" max="12" width="18.421875" style="0" customWidth="1"/>
  </cols>
  <sheetData>
    <row r="1" spans="2:10" ht="21" thickBot="1">
      <c r="B1" s="145" t="s">
        <v>56</v>
      </c>
      <c r="C1" s="145"/>
      <c r="D1" s="145"/>
      <c r="E1" s="145"/>
      <c r="F1" s="145"/>
      <c r="G1" s="145"/>
      <c r="H1" s="145"/>
      <c r="I1" s="145"/>
      <c r="J1" s="145"/>
    </row>
    <row r="2" spans="2:10" ht="18" thickBot="1">
      <c r="B2" s="146" t="s">
        <v>54</v>
      </c>
      <c r="C2" s="147"/>
      <c r="D2" s="147"/>
      <c r="E2" s="147"/>
      <c r="F2" s="147"/>
      <c r="G2" s="147"/>
      <c r="H2" s="147"/>
      <c r="I2" s="148"/>
      <c r="J2" s="149"/>
    </row>
    <row r="3" spans="2:10" ht="18" customHeight="1" thickBot="1">
      <c r="B3" s="150" t="s">
        <v>7</v>
      </c>
      <c r="C3" s="151"/>
      <c r="D3" s="151"/>
      <c r="E3" s="151"/>
      <c r="F3" s="151"/>
      <c r="G3" s="151"/>
      <c r="H3" s="151"/>
      <c r="I3" s="151"/>
      <c r="J3" s="152"/>
    </row>
    <row r="4" spans="2:10" ht="43.5" customHeight="1">
      <c r="B4" s="153" t="s">
        <v>5</v>
      </c>
      <c r="C4" s="155" t="s">
        <v>0</v>
      </c>
      <c r="D4" s="157" t="s">
        <v>53</v>
      </c>
      <c r="E4" s="159" t="s">
        <v>17</v>
      </c>
      <c r="F4" s="161" t="s">
        <v>19</v>
      </c>
      <c r="G4" s="159" t="s">
        <v>18</v>
      </c>
      <c r="H4" s="161" t="s">
        <v>19</v>
      </c>
      <c r="I4" s="163" t="s">
        <v>20</v>
      </c>
      <c r="J4" s="163" t="s">
        <v>19</v>
      </c>
    </row>
    <row r="5" spans="2:10" ht="18" customHeight="1" thickBot="1">
      <c r="B5" s="154"/>
      <c r="C5" s="156"/>
      <c r="D5" s="158"/>
      <c r="E5" s="160"/>
      <c r="F5" s="162"/>
      <c r="G5" s="160"/>
      <c r="H5" s="162"/>
      <c r="I5" s="164"/>
      <c r="J5" s="164"/>
    </row>
    <row r="6" spans="2:10" ht="24" customHeight="1" thickBot="1">
      <c r="B6" s="15"/>
      <c r="C6" s="166" t="s">
        <v>10</v>
      </c>
      <c r="D6" s="167"/>
      <c r="E6" s="167"/>
      <c r="F6" s="167"/>
      <c r="G6" s="167"/>
      <c r="H6" s="167"/>
      <c r="I6" s="167"/>
      <c r="J6" s="168"/>
    </row>
    <row r="7" spans="2:10" ht="24" customHeight="1">
      <c r="B7" s="81">
        <v>1</v>
      </c>
      <c r="C7" s="8" t="s">
        <v>21</v>
      </c>
      <c r="D7" s="44">
        <v>4584468.4794666</v>
      </c>
      <c r="E7" s="45">
        <v>985407.199637942</v>
      </c>
      <c r="F7" s="34">
        <f aca="true" t="shared" si="0" ref="F7:F19">SUM(E7/D7)</f>
        <v>0.21494469948948006</v>
      </c>
      <c r="G7" s="72">
        <v>553694.8178652</v>
      </c>
      <c r="H7" s="34">
        <f aca="true" t="shared" si="1" ref="H7:H19">SUM(G7/D7)</f>
        <v>0.12077622964257397</v>
      </c>
      <c r="I7" s="45">
        <v>619791.2412804</v>
      </c>
      <c r="J7" s="38">
        <f aca="true" t="shared" si="2" ref="J7:J19">SUM(I7/D7)</f>
        <v>0.13519369672981418</v>
      </c>
    </row>
    <row r="8" spans="2:10" ht="24" customHeight="1">
      <c r="B8" s="28">
        <v>2</v>
      </c>
      <c r="C8" s="9" t="s">
        <v>31</v>
      </c>
      <c r="D8" s="46">
        <v>1393602</v>
      </c>
      <c r="E8" s="45">
        <v>673697.99408</v>
      </c>
      <c r="F8" s="35">
        <f t="shared" si="0"/>
        <v>0.4834220918741506</v>
      </c>
      <c r="G8" s="73">
        <v>194227.90427</v>
      </c>
      <c r="H8" s="35">
        <f t="shared" si="1"/>
        <v>0.1393711434613326</v>
      </c>
      <c r="I8" s="45">
        <v>436680.73772999994</v>
      </c>
      <c r="J8" s="39">
        <f t="shared" si="2"/>
        <v>0.31334680757490296</v>
      </c>
    </row>
    <row r="9" spans="2:10" ht="24" customHeight="1">
      <c r="B9" s="81">
        <v>3</v>
      </c>
      <c r="C9" s="9" t="s">
        <v>8</v>
      </c>
      <c r="D9" s="46">
        <v>403563.6275353</v>
      </c>
      <c r="E9" s="47">
        <v>67831.930252</v>
      </c>
      <c r="F9" s="35">
        <f t="shared" si="0"/>
        <v>0.16808236824084624</v>
      </c>
      <c r="G9" s="73">
        <v>52636.5797054</v>
      </c>
      <c r="H9" s="35">
        <f t="shared" si="1"/>
        <v>0.13042944436511647</v>
      </c>
      <c r="I9" s="45">
        <v>4342.5808383</v>
      </c>
      <c r="J9" s="39">
        <f t="shared" si="2"/>
        <v>0.010760585300567385</v>
      </c>
    </row>
    <row r="10" spans="2:10" s="29" customFormat="1" ht="24" customHeight="1">
      <c r="B10" s="28">
        <v>4</v>
      </c>
      <c r="C10" s="9" t="s">
        <v>22</v>
      </c>
      <c r="D10" s="46">
        <v>638518.6257559999</v>
      </c>
      <c r="E10" s="47">
        <v>75885.15449434616</v>
      </c>
      <c r="F10" s="35">
        <f t="shared" si="0"/>
        <v>0.11884563963110531</v>
      </c>
      <c r="G10" s="73">
        <v>87984.26435</v>
      </c>
      <c r="H10" s="35">
        <f t="shared" si="1"/>
        <v>0.137794358380427</v>
      </c>
      <c r="I10" s="45">
        <v>58035.898906308954</v>
      </c>
      <c r="J10" s="39">
        <f t="shared" si="2"/>
        <v>0.09089147374141984</v>
      </c>
    </row>
    <row r="11" spans="2:10" ht="24" customHeight="1">
      <c r="B11" s="81">
        <v>5</v>
      </c>
      <c r="C11" s="9" t="s">
        <v>32</v>
      </c>
      <c r="D11" s="46">
        <v>682426.3302025</v>
      </c>
      <c r="E11" s="47">
        <v>191822.5039275</v>
      </c>
      <c r="F11" s="35">
        <f t="shared" si="0"/>
        <v>0.28108895486283403</v>
      </c>
      <c r="G11" s="73">
        <v>95360.41941589999</v>
      </c>
      <c r="H11" s="35">
        <f t="shared" si="1"/>
        <v>0.13973730964865202</v>
      </c>
      <c r="I11" s="45">
        <v>182291.6321721</v>
      </c>
      <c r="J11" s="39">
        <f t="shared" si="2"/>
        <v>0.26712280008013123</v>
      </c>
    </row>
    <row r="12" spans="2:10" ht="24" customHeight="1">
      <c r="B12" s="28">
        <v>6</v>
      </c>
      <c r="C12" s="9" t="s">
        <v>33</v>
      </c>
      <c r="D12" s="46">
        <v>94400.85897</v>
      </c>
      <c r="E12" s="47">
        <v>5368.426530000001</v>
      </c>
      <c r="F12" s="35">
        <f t="shared" si="0"/>
        <v>0.056868407645592006</v>
      </c>
      <c r="G12" s="73">
        <v>14830.6286</v>
      </c>
      <c r="H12" s="35">
        <f t="shared" si="1"/>
        <v>0.1571026870074676</v>
      </c>
      <c r="I12" s="45">
        <v>1738.9591000000003</v>
      </c>
      <c r="J12" s="39">
        <f t="shared" si="2"/>
        <v>0.01842100928925478</v>
      </c>
    </row>
    <row r="13" spans="2:10" ht="24" customHeight="1">
      <c r="B13" s="81">
        <v>7</v>
      </c>
      <c r="C13" s="9" t="s">
        <v>23</v>
      </c>
      <c r="D13" s="46">
        <v>1088106.3286453001</v>
      </c>
      <c r="E13" s="47">
        <v>341208.2598943</v>
      </c>
      <c r="F13" s="35">
        <f t="shared" si="0"/>
        <v>0.3135798872883192</v>
      </c>
      <c r="G13" s="73">
        <v>202885.00661180005</v>
      </c>
      <c r="H13" s="35">
        <f t="shared" si="1"/>
        <v>0.18645696773438794</v>
      </c>
      <c r="I13" s="45">
        <v>300343.4465473</v>
      </c>
      <c r="J13" s="39">
        <f t="shared" si="2"/>
        <v>0.27602398648046617</v>
      </c>
    </row>
    <row r="14" spans="2:10" ht="24" customHeight="1">
      <c r="B14" s="28">
        <v>8</v>
      </c>
      <c r="C14" s="9" t="s">
        <v>24</v>
      </c>
      <c r="D14" s="46">
        <v>426980.17756800004</v>
      </c>
      <c r="E14" s="47">
        <v>139282.72632329998</v>
      </c>
      <c r="F14" s="35">
        <f t="shared" si="0"/>
        <v>0.3262041978544029</v>
      </c>
      <c r="G14" s="73">
        <v>65096.530107399994</v>
      </c>
      <c r="H14" s="35">
        <f t="shared" si="1"/>
        <v>0.15245796767001635</v>
      </c>
      <c r="I14" s="45">
        <v>59581.300481900005</v>
      </c>
      <c r="J14" s="39">
        <f t="shared" si="2"/>
        <v>0.13954113940666765</v>
      </c>
    </row>
    <row r="15" spans="2:10" ht="24" customHeight="1">
      <c r="B15" s="81">
        <v>9</v>
      </c>
      <c r="C15" s="9" t="s">
        <v>25</v>
      </c>
      <c r="D15" s="46">
        <v>670725.3273763999</v>
      </c>
      <c r="E15" s="47">
        <v>35214.2667306</v>
      </c>
      <c r="F15" s="35">
        <f t="shared" si="0"/>
        <v>0.05250176979053952</v>
      </c>
      <c r="G15" s="73">
        <v>66511.6572134</v>
      </c>
      <c r="H15" s="35">
        <f t="shared" si="1"/>
        <v>0.09916377762796896</v>
      </c>
      <c r="I15" s="45">
        <v>21278.1227308</v>
      </c>
      <c r="J15" s="39">
        <f t="shared" si="2"/>
        <v>0.0317240483731712</v>
      </c>
    </row>
    <row r="16" spans="2:10" ht="24" customHeight="1">
      <c r="B16" s="28">
        <v>10</v>
      </c>
      <c r="C16" s="9" t="s">
        <v>26</v>
      </c>
      <c r="D16" s="46">
        <v>272901.67</v>
      </c>
      <c r="E16" s="47">
        <v>14997.859999999999</v>
      </c>
      <c r="F16" s="35">
        <f t="shared" si="0"/>
        <v>0.05495701070645702</v>
      </c>
      <c r="G16" s="73">
        <v>30566.290000000005</v>
      </c>
      <c r="H16" s="35">
        <f t="shared" si="1"/>
        <v>0.11200477446693531</v>
      </c>
      <c r="I16" s="45">
        <v>14138.089999999998</v>
      </c>
      <c r="J16" s="39">
        <f t="shared" si="2"/>
        <v>0.05180653529895951</v>
      </c>
    </row>
    <row r="17" spans="2:10" ht="24" customHeight="1">
      <c r="B17" s="81">
        <v>11</v>
      </c>
      <c r="C17" s="9" t="s">
        <v>27</v>
      </c>
      <c r="D17" s="46">
        <v>7008526</v>
      </c>
      <c r="E17" s="47">
        <v>1471177.29</v>
      </c>
      <c r="F17" s="35">
        <f t="shared" si="0"/>
        <v>0.20991251084750204</v>
      </c>
      <c r="G17" s="73">
        <v>719350.9099999999</v>
      </c>
      <c r="H17" s="35">
        <f t="shared" si="1"/>
        <v>0.10263940092396032</v>
      </c>
      <c r="I17" s="45">
        <v>506426.00000000006</v>
      </c>
      <c r="J17" s="39">
        <f t="shared" si="2"/>
        <v>0.07225856050188015</v>
      </c>
    </row>
    <row r="18" spans="2:10" ht="24" customHeight="1" thickBot="1">
      <c r="B18" s="82">
        <v>12</v>
      </c>
      <c r="C18" s="91" t="s">
        <v>28</v>
      </c>
      <c r="D18" s="51">
        <v>1314667.8868510001</v>
      </c>
      <c r="E18" s="48">
        <v>615020.5861249</v>
      </c>
      <c r="F18" s="36">
        <f t="shared" si="0"/>
        <v>0.46781441326451473</v>
      </c>
      <c r="G18" s="74">
        <v>162658.44925119999</v>
      </c>
      <c r="H18" s="36">
        <f t="shared" si="1"/>
        <v>0.12372588611775769</v>
      </c>
      <c r="I18" s="75">
        <v>198043.20508939997</v>
      </c>
      <c r="J18" s="41">
        <f t="shared" si="2"/>
        <v>0.1506412433666188</v>
      </c>
    </row>
    <row r="19" spans="2:10" ht="24" customHeight="1" thickBot="1">
      <c r="B19" s="15"/>
      <c r="C19" s="4" t="s">
        <v>1</v>
      </c>
      <c r="D19" s="49">
        <f>SUM(D7:D18)</f>
        <v>18578887.3123711</v>
      </c>
      <c r="E19" s="49">
        <f>SUM(E7:E18)</f>
        <v>4616914.197994889</v>
      </c>
      <c r="F19" s="18">
        <f t="shared" si="0"/>
        <v>0.2485032671962346</v>
      </c>
      <c r="G19" s="49">
        <f>SUM(G7:G18)</f>
        <v>2245803.4573903</v>
      </c>
      <c r="H19" s="18">
        <f t="shared" si="1"/>
        <v>0.1208793303727554</v>
      </c>
      <c r="I19" s="50">
        <f>SUM(I7:I18)</f>
        <v>2402691.2148765093</v>
      </c>
      <c r="J19" s="40">
        <f t="shared" si="2"/>
        <v>0.1293237412165492</v>
      </c>
    </row>
    <row r="20" spans="2:10" ht="24" customHeight="1" thickBot="1">
      <c r="B20" s="15"/>
      <c r="C20" s="169" t="s">
        <v>30</v>
      </c>
      <c r="D20" s="170"/>
      <c r="E20" s="170"/>
      <c r="F20" s="170"/>
      <c r="G20" s="170"/>
      <c r="H20" s="170"/>
      <c r="I20" s="170"/>
      <c r="J20" s="171"/>
    </row>
    <row r="21" spans="2:10" ht="24" customHeight="1">
      <c r="B21" s="19">
        <v>13</v>
      </c>
      <c r="C21" s="14" t="s">
        <v>45</v>
      </c>
      <c r="D21" s="51">
        <v>235997.23319878906</v>
      </c>
      <c r="E21" s="48">
        <v>31863.40359180001</v>
      </c>
      <c r="F21" s="36">
        <f>SUM(E21/D21)</f>
        <v>0.1350160048908722</v>
      </c>
      <c r="G21" s="74">
        <v>34235.806590199994</v>
      </c>
      <c r="H21" s="36">
        <f>SUM(G21/D21)</f>
        <v>0.14506867782370111</v>
      </c>
      <c r="I21" s="75">
        <v>29977.60564070001</v>
      </c>
      <c r="J21" s="41">
        <f>SUM(I21/D21)</f>
        <v>0.12702524192497114</v>
      </c>
    </row>
    <row r="22" spans="2:10" ht="24" customHeight="1">
      <c r="B22" s="28">
        <v>14</v>
      </c>
      <c r="C22" s="3" t="s">
        <v>46</v>
      </c>
      <c r="D22" s="46">
        <v>104906.5421204</v>
      </c>
      <c r="E22" s="47">
        <v>3816.2871669000006</v>
      </c>
      <c r="F22" s="35">
        <f aca="true" t="shared" si="3" ref="F22:F36">SUM(E22/D22)</f>
        <v>0.03637797119001494</v>
      </c>
      <c r="G22" s="73">
        <v>13818.6599929</v>
      </c>
      <c r="H22" s="35">
        <f aca="true" t="shared" si="4" ref="H22:H36">SUM(G22/D22)</f>
        <v>0.13172352947293303</v>
      </c>
      <c r="I22" s="47">
        <v>268.2916197</v>
      </c>
      <c r="J22" s="39">
        <f aca="true" t="shared" si="5" ref="J22:J36">SUM(I22/D22)</f>
        <v>0.0025574345915632688</v>
      </c>
    </row>
    <row r="23" spans="2:10" ht="24" customHeight="1">
      <c r="B23" s="28">
        <v>15</v>
      </c>
      <c r="C23" s="3" t="s">
        <v>47</v>
      </c>
      <c r="D23" s="46">
        <v>6504907.127198067</v>
      </c>
      <c r="E23" s="47">
        <v>199884.88863919998</v>
      </c>
      <c r="F23" s="35">
        <f t="shared" si="3"/>
        <v>0.030728323207482703</v>
      </c>
      <c r="G23" s="73">
        <v>221312.83733730004</v>
      </c>
      <c r="H23" s="35">
        <f t="shared" si="4"/>
        <v>0.034022443827361554</v>
      </c>
      <c r="I23" s="47">
        <v>129471.34885260003</v>
      </c>
      <c r="J23" s="39">
        <f t="shared" si="5"/>
        <v>0.019903642945378792</v>
      </c>
    </row>
    <row r="24" spans="2:10" ht="24" customHeight="1">
      <c r="B24" s="28">
        <v>16</v>
      </c>
      <c r="C24" s="3" t="s">
        <v>48</v>
      </c>
      <c r="D24" s="46">
        <v>2490972.2990574995</v>
      </c>
      <c r="E24" s="47">
        <v>135005.36184456</v>
      </c>
      <c r="F24" s="35">
        <f t="shared" si="3"/>
        <v>0.05419785755772615</v>
      </c>
      <c r="G24" s="73">
        <v>816160.7946744993</v>
      </c>
      <c r="H24" s="35">
        <f t="shared" si="4"/>
        <v>0.3276474792527027</v>
      </c>
      <c r="I24" s="47">
        <v>24035.028346900002</v>
      </c>
      <c r="J24" s="39">
        <f t="shared" si="5"/>
        <v>0.009648854126556947</v>
      </c>
    </row>
    <row r="25" spans="2:10" ht="24" customHeight="1">
      <c r="B25" s="28">
        <v>17</v>
      </c>
      <c r="C25" s="3" t="s">
        <v>34</v>
      </c>
      <c r="D25" s="46">
        <v>518898.6182110001</v>
      </c>
      <c r="E25" s="47">
        <v>33206</v>
      </c>
      <c r="F25" s="35">
        <f t="shared" si="3"/>
        <v>0.063993232655897</v>
      </c>
      <c r="G25" s="73">
        <v>19574.480321900002</v>
      </c>
      <c r="H25" s="35">
        <f t="shared" si="4"/>
        <v>0.03772313055946589</v>
      </c>
      <c r="I25" s="47">
        <v>12726.1078058</v>
      </c>
      <c r="J25" s="39">
        <f t="shared" si="5"/>
        <v>0.02452522970609487</v>
      </c>
    </row>
    <row r="26" spans="2:10" ht="24" customHeight="1">
      <c r="B26" s="28">
        <v>18</v>
      </c>
      <c r="C26" s="3" t="s">
        <v>35</v>
      </c>
      <c r="D26" s="46">
        <v>480999.3814374677</v>
      </c>
      <c r="E26" s="47">
        <v>18842.685771900018</v>
      </c>
      <c r="F26" s="35">
        <f t="shared" si="3"/>
        <v>0.0391740332712874</v>
      </c>
      <c r="G26" s="73">
        <v>3090</v>
      </c>
      <c r="H26" s="35">
        <f t="shared" si="4"/>
        <v>0.006424124685494456</v>
      </c>
      <c r="I26" s="47">
        <v>14037.22194520002</v>
      </c>
      <c r="J26" s="39">
        <f t="shared" si="5"/>
        <v>0.02918345113719222</v>
      </c>
    </row>
    <row r="27" spans="2:10" ht="24" customHeight="1">
      <c r="B27" s="28">
        <v>19</v>
      </c>
      <c r="C27" s="3" t="s">
        <v>36</v>
      </c>
      <c r="D27" s="46">
        <v>119417.21119</v>
      </c>
      <c r="E27" s="47">
        <v>24607.5073846</v>
      </c>
      <c r="F27" s="35">
        <f t="shared" si="3"/>
        <v>0.2060633231959166</v>
      </c>
      <c r="G27" s="73">
        <v>16753.290132799997</v>
      </c>
      <c r="H27" s="35">
        <f t="shared" si="4"/>
        <v>0.1402920899412439</v>
      </c>
      <c r="I27" s="47">
        <v>24607.5073846</v>
      </c>
      <c r="J27" s="39">
        <f t="shared" si="5"/>
        <v>0.2060633231959166</v>
      </c>
    </row>
    <row r="28" spans="2:10" ht="24" customHeight="1">
      <c r="B28" s="28">
        <v>20</v>
      </c>
      <c r="C28" s="3" t="s">
        <v>37</v>
      </c>
      <c r="D28" s="46">
        <v>557158.2305096689</v>
      </c>
      <c r="E28" s="47">
        <v>131312</v>
      </c>
      <c r="F28" s="35">
        <f t="shared" si="3"/>
        <v>0.2356817019105692</v>
      </c>
      <c r="G28" s="73">
        <v>63724</v>
      </c>
      <c r="H28" s="35">
        <f t="shared" si="4"/>
        <v>0.11437325432975746</v>
      </c>
      <c r="I28" s="47">
        <v>57210.714083022</v>
      </c>
      <c r="J28" s="39">
        <f t="shared" si="5"/>
        <v>0.10268306371546847</v>
      </c>
    </row>
    <row r="29" spans="2:10" ht="24" customHeight="1">
      <c r="B29" s="28">
        <v>21</v>
      </c>
      <c r="C29" s="3" t="s">
        <v>44</v>
      </c>
      <c r="D29" s="46">
        <v>1778578.9161583001</v>
      </c>
      <c r="E29" s="47">
        <v>45458.2510568</v>
      </c>
      <c r="F29" s="35">
        <f t="shared" si="3"/>
        <v>0.0255587484163981</v>
      </c>
      <c r="G29" s="73">
        <v>138734.21807</v>
      </c>
      <c r="H29" s="35">
        <f t="shared" si="4"/>
        <v>0.07800284643521105</v>
      </c>
      <c r="I29" s="47">
        <v>41674.9911168</v>
      </c>
      <c r="J29" s="39">
        <f t="shared" si="5"/>
        <v>0.023431623268545917</v>
      </c>
    </row>
    <row r="30" spans="2:10" ht="24" customHeight="1">
      <c r="B30" s="28">
        <v>22</v>
      </c>
      <c r="C30" s="3" t="s">
        <v>29</v>
      </c>
      <c r="D30" s="46">
        <v>49666.7092912</v>
      </c>
      <c r="E30" s="47">
        <v>2679.4153369</v>
      </c>
      <c r="F30" s="35">
        <f t="shared" si="3"/>
        <v>0.053947913504604615</v>
      </c>
      <c r="G30" s="73">
        <v>1719.70668</v>
      </c>
      <c r="H30" s="35">
        <f t="shared" si="4"/>
        <v>0.03462493699587018</v>
      </c>
      <c r="I30" s="47">
        <v>88.1</v>
      </c>
      <c r="J30" s="39">
        <f t="shared" si="5"/>
        <v>0.0017738239810385352</v>
      </c>
    </row>
    <row r="31" spans="2:10" ht="24" customHeight="1">
      <c r="B31" s="28">
        <v>23</v>
      </c>
      <c r="C31" s="3" t="s">
        <v>50</v>
      </c>
      <c r="D31" s="83">
        <v>227284.00022840005</v>
      </c>
      <c r="E31" s="47">
        <v>81878.55856380005</v>
      </c>
      <c r="F31" s="35">
        <f t="shared" si="3"/>
        <v>0.3602477890283497</v>
      </c>
      <c r="G31" s="73">
        <v>50207.65604219999</v>
      </c>
      <c r="H31" s="35">
        <f t="shared" si="4"/>
        <v>0.2209027295882939</v>
      </c>
      <c r="I31" s="47">
        <v>25054.322292500005</v>
      </c>
      <c r="J31" s="39">
        <f t="shared" si="5"/>
        <v>0.11023355039212024</v>
      </c>
    </row>
    <row r="32" spans="2:10" ht="24" customHeight="1">
      <c r="B32" s="28">
        <v>24</v>
      </c>
      <c r="C32" s="3" t="s">
        <v>41</v>
      </c>
      <c r="D32" s="46">
        <v>335920.7548408294</v>
      </c>
      <c r="E32" s="47">
        <v>15665.304559333605</v>
      </c>
      <c r="F32" s="35">
        <f t="shared" si="3"/>
        <v>0.046633928787032985</v>
      </c>
      <c r="G32" s="73">
        <v>27594.663548341003</v>
      </c>
      <c r="H32" s="35">
        <f t="shared" si="4"/>
        <v>0.08214634895487861</v>
      </c>
      <c r="I32" s="47">
        <v>15656.249209333604</v>
      </c>
      <c r="J32" s="39">
        <f t="shared" si="5"/>
        <v>0.04660697198287752</v>
      </c>
    </row>
    <row r="33" spans="2:10" ht="24" customHeight="1">
      <c r="B33" s="28">
        <v>25</v>
      </c>
      <c r="C33" s="3" t="s">
        <v>40</v>
      </c>
      <c r="D33" s="46">
        <v>507260.7688333</v>
      </c>
      <c r="E33" s="47">
        <v>2656.8980206</v>
      </c>
      <c r="F33" s="35">
        <f t="shared" si="3"/>
        <v>0.005237736059721052</v>
      </c>
      <c r="G33" s="73">
        <v>58972.05106640005</v>
      </c>
      <c r="H33" s="35">
        <f t="shared" si="4"/>
        <v>0.11625588787801547</v>
      </c>
      <c r="I33" s="47">
        <v>2101.1082949999995</v>
      </c>
      <c r="J33" s="39">
        <f t="shared" si="5"/>
        <v>0.004142067402201337</v>
      </c>
    </row>
    <row r="34" spans="2:10" ht="24" customHeight="1">
      <c r="B34" s="28">
        <v>26</v>
      </c>
      <c r="C34" s="3" t="s">
        <v>43</v>
      </c>
      <c r="D34" s="46">
        <v>65283</v>
      </c>
      <c r="E34" s="47">
        <v>21719</v>
      </c>
      <c r="F34" s="35">
        <f t="shared" si="3"/>
        <v>0.33268998054623716</v>
      </c>
      <c r="G34" s="73">
        <v>60320</v>
      </c>
      <c r="H34" s="35">
        <f t="shared" si="4"/>
        <v>0.9239771456581346</v>
      </c>
      <c r="I34" s="47">
        <v>21719</v>
      </c>
      <c r="J34" s="39">
        <f t="shared" si="5"/>
        <v>0.33268998054623716</v>
      </c>
    </row>
    <row r="35" spans="2:10" ht="24" customHeight="1" thickBot="1">
      <c r="B35" s="28">
        <v>27</v>
      </c>
      <c r="C35" s="22" t="s">
        <v>42</v>
      </c>
      <c r="D35" s="51">
        <v>50055.8420983</v>
      </c>
      <c r="E35" s="48">
        <v>16688.1019925</v>
      </c>
      <c r="F35" s="36">
        <f t="shared" si="3"/>
        <v>0.33338969624620024</v>
      </c>
      <c r="G35" s="74">
        <v>15022.850571599996</v>
      </c>
      <c r="H35" s="36">
        <f t="shared" si="4"/>
        <v>0.3001218227854008</v>
      </c>
      <c r="I35" s="48">
        <v>973.2053596000001</v>
      </c>
      <c r="J35" s="41">
        <f t="shared" si="5"/>
        <v>0.019442393111453658</v>
      </c>
    </row>
    <row r="36" spans="1:10" s="16" customFormat="1" ht="24" customHeight="1" thickBot="1">
      <c r="A36" s="76"/>
      <c r="B36" s="15"/>
      <c r="C36" s="4" t="s">
        <v>1</v>
      </c>
      <c r="D36" s="50">
        <f>SUM(D21:D35)</f>
        <v>14027306.634373216</v>
      </c>
      <c r="E36" s="50">
        <f>SUM(E21:E35)</f>
        <v>765283.6639288937</v>
      </c>
      <c r="F36" s="18">
        <f t="shared" si="3"/>
        <v>0.05455670741905679</v>
      </c>
      <c r="G36" s="49">
        <f>SUM(G21:G35)</f>
        <v>1541241.0150281403</v>
      </c>
      <c r="H36" s="18">
        <f t="shared" si="4"/>
        <v>0.10987433690594643</v>
      </c>
      <c r="I36" s="50">
        <f>SUM(I21:I35)</f>
        <v>399600.8019517557</v>
      </c>
      <c r="J36" s="40">
        <f t="shared" si="5"/>
        <v>0.02848735059177746</v>
      </c>
    </row>
    <row r="37" spans="2:10" ht="24" customHeight="1" thickBot="1">
      <c r="B37" s="15"/>
      <c r="C37" s="172" t="s">
        <v>9</v>
      </c>
      <c r="D37" s="173"/>
      <c r="E37" s="173"/>
      <c r="F37" s="173"/>
      <c r="G37" s="173"/>
      <c r="H37" s="173"/>
      <c r="I37" s="173"/>
      <c r="J37" s="174"/>
    </row>
    <row r="38" spans="2:10" ht="24" customHeight="1" thickBot="1">
      <c r="B38" s="82">
        <v>28</v>
      </c>
      <c r="C38" s="22" t="s">
        <v>38</v>
      </c>
      <c r="D38" s="52">
        <v>967228.7499999999</v>
      </c>
      <c r="E38" s="48">
        <v>598309.5110564978</v>
      </c>
      <c r="F38" s="36">
        <f>SUM(E38/D38)</f>
        <v>0.6185811898751954</v>
      </c>
      <c r="G38" s="74">
        <v>193791.61673030004</v>
      </c>
      <c r="H38" s="36">
        <f>SUM(G38/D38)</f>
        <v>0.20035758524578604</v>
      </c>
      <c r="I38" s="48">
        <v>555445.3235641979</v>
      </c>
      <c r="J38" s="41">
        <f>SUM(I38/D38)</f>
        <v>0.5742646954654708</v>
      </c>
    </row>
    <row r="39" spans="1:13" s="16" customFormat="1" ht="24" customHeight="1" thickBot="1">
      <c r="A39" s="76"/>
      <c r="B39" s="15"/>
      <c r="C39" s="4" t="s">
        <v>1</v>
      </c>
      <c r="D39" s="49">
        <f>D38</f>
        <v>967228.7499999999</v>
      </c>
      <c r="E39" s="49">
        <f>E38</f>
        <v>598309.5110564978</v>
      </c>
      <c r="F39" s="18">
        <f>SUM(E39/D39)</f>
        <v>0.6185811898751954</v>
      </c>
      <c r="G39" s="77">
        <f>G38</f>
        <v>193791.61673030004</v>
      </c>
      <c r="H39" s="18">
        <f>SUM(G39/D39)</f>
        <v>0.20035758524578604</v>
      </c>
      <c r="I39" s="54">
        <f>I38</f>
        <v>555445.3235641979</v>
      </c>
      <c r="J39" s="40">
        <f>SUM(I39/D39)</f>
        <v>0.5742646954654708</v>
      </c>
      <c r="M39" s="17"/>
    </row>
    <row r="40" spans="2:13" ht="24" customHeight="1" thickBot="1">
      <c r="B40" s="23"/>
      <c r="C40" s="24" t="s">
        <v>3</v>
      </c>
      <c r="D40" s="55"/>
      <c r="E40" s="56"/>
      <c r="F40" s="37"/>
      <c r="G40" s="78"/>
      <c r="H40" s="37"/>
      <c r="I40" s="56"/>
      <c r="J40" s="40"/>
      <c r="M40" s="12"/>
    </row>
    <row r="41" spans="2:13" ht="24" customHeight="1" thickBot="1">
      <c r="B41" s="81"/>
      <c r="C41" s="6" t="s">
        <v>4</v>
      </c>
      <c r="D41" s="57">
        <f>D19+D36</f>
        <v>32606193.946744315</v>
      </c>
      <c r="E41" s="57">
        <f>E19+E36</f>
        <v>5382197.861923782</v>
      </c>
      <c r="F41" s="18">
        <f aca="true" t="shared" si="6" ref="F41:F46">SUM(E41/D41)</f>
        <v>0.16506673151470927</v>
      </c>
      <c r="G41" s="77">
        <f>G19+G36</f>
        <v>3787044.4724184405</v>
      </c>
      <c r="H41" s="18">
        <f aca="true" t="shared" si="7" ref="H41:H46">SUM(G41/D41)</f>
        <v>0.11614494100733802</v>
      </c>
      <c r="I41" s="54">
        <f>I19+I36</f>
        <v>2802292.016828265</v>
      </c>
      <c r="J41" s="40">
        <f aca="true" t="shared" si="8" ref="J41:J46">SUM(I41/D41)</f>
        <v>0.08594354868296641</v>
      </c>
      <c r="M41" s="11"/>
    </row>
    <row r="42" spans="2:13" ht="24" customHeight="1" thickBot="1">
      <c r="B42" s="82"/>
      <c r="C42" s="6" t="s">
        <v>2</v>
      </c>
      <c r="D42" s="57">
        <f>D39</f>
        <v>967228.7499999999</v>
      </c>
      <c r="E42" s="57">
        <f>E39</f>
        <v>598309.5110564978</v>
      </c>
      <c r="F42" s="18">
        <f t="shared" si="6"/>
        <v>0.6185811898751954</v>
      </c>
      <c r="G42" s="74">
        <f>G39</f>
        <v>193791.61673030004</v>
      </c>
      <c r="H42" s="18">
        <f t="shared" si="7"/>
        <v>0.20035758524578604</v>
      </c>
      <c r="I42" s="58">
        <f>I39</f>
        <v>555445.3235641979</v>
      </c>
      <c r="J42" s="40">
        <f t="shared" si="8"/>
        <v>0.5742646954654708</v>
      </c>
      <c r="M42" s="11"/>
    </row>
    <row r="43" spans="1:10" s="16" customFormat="1" ht="24" customHeight="1" thickBot="1">
      <c r="A43" s="76"/>
      <c r="B43" s="15"/>
      <c r="C43" s="6" t="s">
        <v>1</v>
      </c>
      <c r="D43" s="59">
        <f>D41+D42</f>
        <v>33573422.696744315</v>
      </c>
      <c r="E43" s="59">
        <f>E41+E42</f>
        <v>5980507.37298028</v>
      </c>
      <c r="F43" s="18">
        <f t="shared" si="6"/>
        <v>0.17813219185305829</v>
      </c>
      <c r="G43" s="77">
        <f>G41+G42</f>
        <v>3980836.0891487407</v>
      </c>
      <c r="H43" s="18">
        <f t="shared" si="7"/>
        <v>0.1185710532139093</v>
      </c>
      <c r="I43" s="54">
        <f>I41+I42</f>
        <v>3357737.340392463</v>
      </c>
      <c r="J43" s="40">
        <f t="shared" si="8"/>
        <v>0.10001176736496603</v>
      </c>
    </row>
    <row r="44" spans="2:10" ht="24" customHeight="1" thickBot="1">
      <c r="B44" s="82">
        <v>29</v>
      </c>
      <c r="C44" s="25" t="s">
        <v>49</v>
      </c>
      <c r="D44" s="52">
        <v>1068804.2852999</v>
      </c>
      <c r="E44" s="48">
        <v>612821.3719309</v>
      </c>
      <c r="F44" s="36">
        <f t="shared" si="6"/>
        <v>0.5733709907038276</v>
      </c>
      <c r="G44" s="80">
        <v>75805</v>
      </c>
      <c r="H44" s="36">
        <f t="shared" si="7"/>
        <v>0.07092505245591299</v>
      </c>
      <c r="I44" s="48">
        <v>530021</v>
      </c>
      <c r="J44" s="41">
        <f t="shared" si="8"/>
        <v>0.4959008934468104</v>
      </c>
    </row>
    <row r="45" spans="2:10" ht="24" customHeight="1" thickBot="1">
      <c r="B45" s="15"/>
      <c r="C45" s="4" t="s">
        <v>15</v>
      </c>
      <c r="D45" s="59">
        <f>D44</f>
        <v>1068804.2852999</v>
      </c>
      <c r="E45" s="59">
        <f>E44</f>
        <v>612821.3719309</v>
      </c>
      <c r="F45" s="18">
        <f t="shared" si="6"/>
        <v>0.5733709907038276</v>
      </c>
      <c r="G45" s="77">
        <f>G44</f>
        <v>75805</v>
      </c>
      <c r="H45" s="18">
        <f t="shared" si="7"/>
        <v>0.07092505245591299</v>
      </c>
      <c r="I45" s="54">
        <f>I44</f>
        <v>530021</v>
      </c>
      <c r="J45" s="40">
        <f t="shared" si="8"/>
        <v>0.4959008934468104</v>
      </c>
    </row>
    <row r="46" spans="1:10" s="16" customFormat="1" ht="24" customHeight="1" thickBot="1">
      <c r="A46" s="76"/>
      <c r="B46" s="15"/>
      <c r="C46" s="7" t="s">
        <v>16</v>
      </c>
      <c r="D46" s="60">
        <f>D43+D45</f>
        <v>34642226.98204421</v>
      </c>
      <c r="E46" s="60">
        <f>E43+E45</f>
        <v>6593328.74491118</v>
      </c>
      <c r="F46" s="18">
        <f t="shared" si="6"/>
        <v>0.1903263536818415</v>
      </c>
      <c r="G46" s="77">
        <f>G43+G45</f>
        <v>4056641.0891487407</v>
      </c>
      <c r="H46" s="18">
        <f t="shared" si="7"/>
        <v>0.1171010481298267</v>
      </c>
      <c r="I46" s="54">
        <f>I43+I45</f>
        <v>3887758.340392463</v>
      </c>
      <c r="J46" s="40">
        <f t="shared" si="8"/>
        <v>0.1122259935080839</v>
      </c>
    </row>
    <row r="47" spans="2:10" ht="9.75" customHeight="1">
      <c r="B47" s="20"/>
      <c r="C47" s="21"/>
      <c r="D47" s="61"/>
      <c r="E47" s="61"/>
      <c r="F47" s="165"/>
      <c r="G47" s="165"/>
      <c r="H47" s="165"/>
      <c r="I47" s="165"/>
      <c r="J47" s="165"/>
    </row>
    <row r="48" spans="4:10" s="29" customFormat="1" ht="24" customHeight="1">
      <c r="D48" s="43"/>
      <c r="E48" s="43"/>
      <c r="F48" s="43"/>
      <c r="G48" s="43"/>
      <c r="H48" s="43"/>
      <c r="I48" s="71" t="s">
        <v>39</v>
      </c>
      <c r="J48" s="43"/>
    </row>
    <row r="51" ht="12.75">
      <c r="D51" s="79"/>
    </row>
  </sheetData>
  <sheetProtection/>
  <mergeCells count="16">
    <mergeCell ref="I4:I5"/>
    <mergeCell ref="J4:J5"/>
    <mergeCell ref="F47:J47"/>
    <mergeCell ref="C6:J6"/>
    <mergeCell ref="C20:J20"/>
    <mergeCell ref="C37:J37"/>
    <mergeCell ref="B1:J1"/>
    <mergeCell ref="B2:J2"/>
    <mergeCell ref="B3:J3"/>
    <mergeCell ref="B4:B5"/>
    <mergeCell ref="C4:C5"/>
    <mergeCell ref="D4:D5"/>
    <mergeCell ref="E4:E5"/>
    <mergeCell ref="F4:F5"/>
    <mergeCell ref="G4:G5"/>
    <mergeCell ref="H4:H5"/>
  </mergeCells>
  <printOptions/>
  <pageMargins left="0.5" right="0.74" top="0.89" bottom="0" header="0.17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2023-08-10T12:09:53Z</cp:lastPrinted>
  <dcterms:created xsi:type="dcterms:W3CDTF">2005-03-03T10:01:26Z</dcterms:created>
  <dcterms:modified xsi:type="dcterms:W3CDTF">2023-08-10T12:09:56Z</dcterms:modified>
  <cp:category/>
  <cp:version/>
  <cp:contentType/>
  <cp:contentStatus/>
</cp:coreProperties>
</file>