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0" yWindow="0" windowWidth="23040" windowHeight="8784"/>
  </bookViews>
  <sheets>
    <sheet name="Priority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Priority!$A$1:$U$51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6" i="1" l="1"/>
  <c r="P46" i="1"/>
  <c r="N46" i="1"/>
  <c r="M46" i="1"/>
  <c r="M48" i="1" s="1"/>
  <c r="M50" i="1" s="1"/>
  <c r="K46" i="1"/>
  <c r="J46" i="1"/>
  <c r="H46" i="1"/>
  <c r="E46" i="1"/>
  <c r="E48" i="1" s="1"/>
  <c r="E50" i="1" s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S41" i="1"/>
  <c r="S47" i="1" s="1"/>
  <c r="R41" i="1"/>
  <c r="R47" i="1" s="1"/>
  <c r="Q41" i="1"/>
  <c r="Q47" i="1" s="1"/>
  <c r="P41" i="1"/>
  <c r="P47" i="1" s="1"/>
  <c r="O41" i="1"/>
  <c r="O47" i="1" s="1"/>
  <c r="N41" i="1"/>
  <c r="N47" i="1" s="1"/>
  <c r="M41" i="1"/>
  <c r="M47" i="1" s="1"/>
  <c r="L41" i="1"/>
  <c r="L47" i="1" s="1"/>
  <c r="K41" i="1"/>
  <c r="K47" i="1" s="1"/>
  <c r="J41" i="1"/>
  <c r="J47" i="1" s="1"/>
  <c r="I41" i="1"/>
  <c r="I47" i="1" s="1"/>
  <c r="H41" i="1"/>
  <c r="H47" i="1" s="1"/>
  <c r="G41" i="1"/>
  <c r="G47" i="1" s="1"/>
  <c r="F41" i="1"/>
  <c r="F47" i="1" s="1"/>
  <c r="E41" i="1"/>
  <c r="E47" i="1" s="1"/>
  <c r="D41" i="1"/>
  <c r="D47" i="1" s="1"/>
  <c r="Q38" i="1"/>
  <c r="P38" i="1"/>
  <c r="O38" i="1"/>
  <c r="N38" i="1"/>
  <c r="M38" i="1"/>
  <c r="L38" i="1"/>
  <c r="K38" i="1"/>
  <c r="J38" i="1"/>
  <c r="I38" i="1"/>
  <c r="H38" i="1"/>
  <c r="F38" i="1"/>
  <c r="R38" i="1" s="1"/>
  <c r="E38" i="1"/>
  <c r="D38" i="1"/>
  <c r="D46" i="1" s="1"/>
  <c r="Q21" i="1"/>
  <c r="P21" i="1"/>
  <c r="O21" i="1"/>
  <c r="O46" i="1" s="1"/>
  <c r="N21" i="1"/>
  <c r="M21" i="1"/>
  <c r="L21" i="1"/>
  <c r="L46" i="1" s="1"/>
  <c r="L48" i="1" s="1"/>
  <c r="L50" i="1" s="1"/>
  <c r="K21" i="1"/>
  <c r="J21" i="1"/>
  <c r="I21" i="1"/>
  <c r="I46" i="1" s="1"/>
  <c r="H21" i="1"/>
  <c r="E21" i="1"/>
  <c r="D21" i="1"/>
  <c r="N48" i="1" l="1"/>
  <c r="N50" i="1" s="1"/>
  <c r="P48" i="1"/>
  <c r="P50" i="1" s="1"/>
  <c r="H48" i="1"/>
  <c r="H50" i="1" s="1"/>
  <c r="Q48" i="1"/>
  <c r="Q50" i="1" s="1"/>
  <c r="I48" i="1"/>
  <c r="O48" i="1"/>
  <c r="O50" i="1" s="1"/>
  <c r="J48" i="1"/>
  <c r="J50" i="1" s="1"/>
  <c r="D48" i="1"/>
  <c r="D50" i="1" s="1"/>
  <c r="K48" i="1"/>
  <c r="K50" i="1" s="1"/>
  <c r="G21" i="1"/>
  <c r="F21" i="1"/>
  <c r="G38" i="1"/>
  <c r="S38" i="1" s="1"/>
  <c r="S21" i="1" l="1"/>
  <c r="S46" i="1" s="1"/>
  <c r="S48" i="1" s="1"/>
  <c r="S50" i="1" s="1"/>
  <c r="G46" i="1"/>
  <c r="G48" i="1" s="1"/>
  <c r="G50" i="1" s="1"/>
  <c r="F46" i="1"/>
  <c r="F48" i="1" s="1"/>
  <c r="F50" i="1" s="1"/>
  <c r="R21" i="1"/>
  <c r="R46" i="1" s="1"/>
  <c r="R48" i="1" s="1"/>
  <c r="R50" i="1" s="1"/>
  <c r="I50" i="1"/>
</calcChain>
</file>

<file path=xl/sharedStrings.xml><?xml version="1.0" encoding="utf-8"?>
<sst xmlns="http://schemas.openxmlformats.org/spreadsheetml/2006/main" count="78" uniqueCount="61">
  <si>
    <t>PRIORITY/ NON-PRIORITY SECTOR ADVANCES AS ON 30.06.2023</t>
  </si>
  <si>
    <t>(Amount in lacs)</t>
  </si>
  <si>
    <t>S.No.</t>
  </si>
  <si>
    <t>BANK NAME</t>
  </si>
  <si>
    <t>TOTAL ADVANCES</t>
  </si>
  <si>
    <t>OUT OF (1) PRIORITY SECTOR ADVANCES</t>
  </si>
  <si>
    <t>OUT OF PRIORITY SECTOR</t>
  </si>
  <si>
    <t>NON PRIORITY SECTOR ADVANCES</t>
  </si>
  <si>
    <t>TOTAL  AGRICULTURE  ADVANCES</t>
  </si>
  <si>
    <t>out of 3, ADVANCES TO SMALL &amp; MARGINAL FARMERS</t>
  </si>
  <si>
    <t xml:space="preserve">MSME ADVANCES </t>
  </si>
  <si>
    <t xml:space="preserve">OTHER PRIORITY SECTOR </t>
  </si>
  <si>
    <t>Export Credit</t>
  </si>
  <si>
    <t>NUMBER</t>
  </si>
  <si>
    <t>AMOUNT</t>
  </si>
  <si>
    <t>A.</t>
  </si>
  <si>
    <t>PUBLIC SECTOR BANKS</t>
  </si>
  <si>
    <t xml:space="preserve"> 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</si>
  <si>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</si>
  <si>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</si>
  <si>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</si>
  <si>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</si>
  <si>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</si>
  <si>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</si>
  <si>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</si>
  <si>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</si>
  <si>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</si>
  <si>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</si>
  <si>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</si>
  <si>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</si>
  <si>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</si>
  <si>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</si>
  <si>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</si>
  <si>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</si>
  <si>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</si>
  <si>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</si>
  <si>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</si>
  <si>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</si>
  <si>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</si>
  <si>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</si>
  <si>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</si>
  <si>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</si>
  <si>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</si>
  <si>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</si>
  <si>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</si>
  <si>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</si>
  <si>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</si>
  <si>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</si>
  <si>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C</t>
  </si>
  <si>
    <t xml:space="preserve">REGIONAL RURAL BANKS </t>
  </si>
  <si>
    <t>Punjab Gramin Bank</t>
  </si>
  <si>
    <t>D</t>
  </si>
  <si>
    <t xml:space="preserve">COOPERATIVE BANKS  </t>
  </si>
  <si>
    <t>Punjab State Cooperative Bank</t>
  </si>
  <si>
    <t>SCHEDULED COMMERCIAL BANKS</t>
  </si>
  <si>
    <t>Comm.Bks (A+B)</t>
  </si>
  <si>
    <t>RRBs ( C)</t>
  </si>
  <si>
    <t>TOTAL (A+B+C)</t>
  </si>
  <si>
    <t>G.TOTAL (A+B+C+D)</t>
  </si>
  <si>
    <t>SLBC PUNJAB</t>
  </si>
  <si>
    <t xml:space="preserve">                                                                                                                                                    Annexure- 9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</si>
</sst>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color theme="1"/>
      <name val="Times New Roman"/>
      <family val="1"/>
    </font>
    <font>
      <b/>
      <sz val="24"/>
      <color theme="1"/>
      <name val="Tahoma"/>
      <family val="2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26"/>
      <color theme="1"/>
      <name val="Tahoma"/>
      <family val="2"/>
    </font>
    <font>
      <b/>
      <sz val="22"/>
      <color theme="1"/>
      <name val="Rupee Foradian"/>
      <family val="2"/>
    </font>
    <font>
      <b/>
      <sz val="20"/>
      <color theme="1"/>
      <name val="Tahoma"/>
      <family val="2"/>
    </font>
    <font>
      <b/>
      <sz val="20"/>
      <name val="Tahoma"/>
      <family val="2"/>
    </font>
    <font>
      <sz val="14"/>
      <color theme="1"/>
      <name val="Tahoma"/>
      <family val="2"/>
    </font>
    <font>
      <b/>
      <sz val="22"/>
      <color theme="1"/>
      <name val="Tahoma"/>
      <family val="2"/>
    </font>
    <font>
      <sz val="14"/>
      <name val="Tahoma"/>
      <family val="2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22"/>
      <color rgb="FFFF0000"/>
      <name val="Times New Roman"/>
      <family val="1"/>
    </font>
    <font>
      <u/>
      <sz val="14"/>
      <color indexed="12"/>
      <name val="Times New Roman"/>
      <family val="1"/>
    </font>
    <font>
      <sz val="2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3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ahoma"/>
      <family val="2"/>
    </font>
    <font>
      <sz val="20"/>
      <name val="Times New Roman"/>
      <family val="1"/>
    </font>
    <font>
      <b/>
      <sz val="22"/>
      <name val="Tahoma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2" fillId="0" borderId="0" xfId="1" applyFont="1" applyFill="1" applyBorder="1"/>
    <xf numFmtId="0" fontId="5" fillId="0" borderId="0" xfId="1" applyFont="1" applyFill="1" applyBorder="1"/>
    <xf numFmtId="0" fontId="2" fillId="0" borderId="0" xfId="1" applyFont="1" applyFill="1"/>
    <xf numFmtId="0" fontId="5" fillId="0" borderId="0" xfId="1" applyFont="1" applyFill="1"/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10" fillId="0" borderId="0" xfId="1" applyFont="1" applyFill="1"/>
    <xf numFmtId="0" fontId="11" fillId="0" borderId="14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2" fillId="0" borderId="0" xfId="1" applyFont="1" applyFill="1"/>
    <xf numFmtId="0" fontId="13" fillId="0" borderId="0" xfId="1" applyFont="1" applyFill="1"/>
    <xf numFmtId="0" fontId="11" fillId="0" borderId="14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" fillId="0" borderId="0" xfId="1" applyFont="1" applyFill="1"/>
    <xf numFmtId="0" fontId="11" fillId="0" borderId="29" xfId="1" applyFont="1" applyFill="1" applyBorder="1" applyAlignment="1">
      <alignment horizontal="center" vertical="center"/>
    </xf>
    <xf numFmtId="1" fontId="11" fillId="2" borderId="30" xfId="1" applyNumberFormat="1" applyFont="1" applyFill="1" applyBorder="1" applyAlignment="1">
      <alignment vertical="center"/>
    </xf>
    <xf numFmtId="1" fontId="11" fillId="2" borderId="30" xfId="1" applyNumberFormat="1" applyFont="1" applyFill="1" applyBorder="1" applyAlignment="1">
      <alignment horizontal="right" vertical="center"/>
    </xf>
    <xf numFmtId="1" fontId="11" fillId="2" borderId="30" xfId="2" applyNumberFormat="1" applyFont="1" applyFill="1" applyBorder="1" applyAlignment="1" applyProtection="1">
      <alignment vertical="center"/>
    </xf>
    <xf numFmtId="1" fontId="11" fillId="2" borderId="31" xfId="1" applyNumberFormat="1" applyFont="1" applyFill="1" applyBorder="1" applyAlignment="1">
      <alignment vertical="center"/>
    </xf>
    <xf numFmtId="1" fontId="11" fillId="2" borderId="32" xfId="2" applyNumberFormat="1" applyFont="1" applyFill="1" applyBorder="1" applyAlignment="1" applyProtection="1">
      <alignment vertical="center"/>
    </xf>
    <xf numFmtId="1" fontId="11" fillId="2" borderId="33" xfId="2" applyNumberFormat="1" applyFont="1" applyFill="1" applyBorder="1" applyAlignment="1" applyProtection="1">
      <alignment vertical="center"/>
    </xf>
    <xf numFmtId="1" fontId="17" fillId="0" borderId="0" xfId="1" applyNumberFormat="1" applyFont="1" applyFill="1"/>
    <xf numFmtId="0" fontId="18" fillId="3" borderId="0" xfId="1" applyFont="1" applyFill="1"/>
    <xf numFmtId="0" fontId="11" fillId="0" borderId="34" xfId="1" applyFont="1" applyFill="1" applyBorder="1" applyAlignment="1">
      <alignment horizontal="center" vertical="center"/>
    </xf>
    <xf numFmtId="1" fontId="11" fillId="2" borderId="35" xfId="1" applyNumberFormat="1" applyFont="1" applyFill="1" applyBorder="1" applyAlignment="1">
      <alignment vertical="center"/>
    </xf>
    <xf numFmtId="1" fontId="11" fillId="2" borderId="35" xfId="1" applyNumberFormat="1" applyFont="1" applyFill="1" applyBorder="1" applyAlignment="1">
      <alignment horizontal="right" vertical="center"/>
    </xf>
    <xf numFmtId="1" fontId="11" fillId="2" borderId="35" xfId="2" applyNumberFormat="1" applyFont="1" applyFill="1" applyBorder="1" applyAlignment="1" applyProtection="1">
      <alignment vertical="center"/>
    </xf>
    <xf numFmtId="1" fontId="11" fillId="2" borderId="36" xfId="1" applyNumberFormat="1" applyFont="1" applyFill="1" applyBorder="1" applyAlignment="1">
      <alignment vertical="center"/>
    </xf>
    <xf numFmtId="1" fontId="11" fillId="2" borderId="11" xfId="2" applyNumberFormat="1" applyFont="1" applyFill="1" applyBorder="1" applyAlignment="1" applyProtection="1">
      <alignment vertical="center"/>
    </xf>
    <xf numFmtId="0" fontId="13" fillId="3" borderId="0" xfId="1" applyFont="1" applyFill="1"/>
    <xf numFmtId="0" fontId="1" fillId="3" borderId="0" xfId="1" applyFont="1" applyFill="1"/>
    <xf numFmtId="0" fontId="19" fillId="0" borderId="0" xfId="1" applyFont="1" applyFill="1"/>
    <xf numFmtId="0" fontId="19" fillId="3" borderId="0" xfId="1" applyFont="1" applyFill="1"/>
    <xf numFmtId="0" fontId="11" fillId="0" borderId="10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1" fontId="11" fillId="2" borderId="37" xfId="1" applyNumberFormat="1" applyFont="1" applyFill="1" applyBorder="1" applyAlignment="1">
      <alignment vertical="center"/>
    </xf>
    <xf numFmtId="1" fontId="11" fillId="2" borderId="37" xfId="1" applyNumberFormat="1" applyFont="1" applyFill="1" applyBorder="1" applyAlignment="1">
      <alignment horizontal="right" vertical="center"/>
    </xf>
    <xf numFmtId="1" fontId="11" fillId="2" borderId="37" xfId="2" applyNumberFormat="1" applyFont="1" applyFill="1" applyBorder="1" applyAlignment="1" applyProtection="1">
      <alignment vertical="center"/>
    </xf>
    <xf numFmtId="1" fontId="11" fillId="2" borderId="38" xfId="1" applyNumberFormat="1" applyFont="1" applyFill="1" applyBorder="1" applyAlignment="1">
      <alignment vertical="center"/>
    </xf>
    <xf numFmtId="1" fontId="11" fillId="2" borderId="39" xfId="2" applyNumberFormat="1" applyFont="1" applyFill="1" applyBorder="1" applyAlignment="1" applyProtection="1">
      <alignment vertical="center"/>
    </xf>
    <xf numFmtId="0" fontId="20" fillId="0" borderId="0" xfId="1" applyFont="1" applyFill="1"/>
    <xf numFmtId="0" fontId="21" fillId="0" borderId="1" xfId="1" applyFont="1" applyFill="1" applyBorder="1" applyAlignment="1">
      <alignment horizontal="center" vertical="center"/>
    </xf>
    <xf numFmtId="1" fontId="11" fillId="2" borderId="14" xfId="1" applyNumberFormat="1" applyFont="1" applyFill="1" applyBorder="1" applyAlignment="1">
      <alignment vertical="center"/>
    </xf>
    <xf numFmtId="1" fontId="11" fillId="2" borderId="26" xfId="1" applyNumberFormat="1" applyFont="1" applyFill="1" applyBorder="1" applyAlignment="1">
      <alignment vertical="center"/>
    </xf>
    <xf numFmtId="1" fontId="11" fillId="2" borderId="26" xfId="1" applyNumberFormat="1" applyFont="1" applyFill="1" applyBorder="1" applyAlignment="1">
      <alignment horizontal="right" vertical="center"/>
    </xf>
    <xf numFmtId="1" fontId="11" fillId="2" borderId="15" xfId="1" applyNumberFormat="1" applyFont="1" applyFill="1" applyBorder="1" applyAlignment="1">
      <alignment vertical="center"/>
    </xf>
    <xf numFmtId="1" fontId="11" fillId="2" borderId="27" xfId="1" applyNumberFormat="1" applyFont="1" applyFill="1" applyBorder="1" applyAlignment="1">
      <alignment vertical="center"/>
    </xf>
    <xf numFmtId="1" fontId="11" fillId="2" borderId="16" xfId="1" applyNumberFormat="1" applyFont="1" applyFill="1" applyBorder="1" applyAlignment="1">
      <alignment vertical="center"/>
    </xf>
    <xf numFmtId="1" fontId="11" fillId="2" borderId="1" xfId="2" applyNumberFormat="1" applyFont="1" applyFill="1" applyBorder="1" applyAlignment="1" applyProtection="1">
      <alignment vertical="center"/>
    </xf>
    <xf numFmtId="1" fontId="11" fillId="2" borderId="28" xfId="2" applyNumberFormat="1" applyFont="1" applyFill="1" applyBorder="1" applyAlignment="1" applyProtection="1">
      <alignment vertical="center"/>
    </xf>
    <xf numFmtId="0" fontId="22" fillId="0" borderId="0" xfId="1" applyFont="1" applyFill="1"/>
    <xf numFmtId="1" fontId="23" fillId="2" borderId="35" xfId="1" applyNumberFormat="1" applyFont="1" applyFill="1" applyBorder="1" applyAlignment="1">
      <alignment vertical="center"/>
    </xf>
    <xf numFmtId="1" fontId="23" fillId="2" borderId="35" xfId="1" applyNumberFormat="1" applyFont="1" applyFill="1" applyBorder="1" applyAlignment="1">
      <alignment horizontal="right" vertical="center"/>
    </xf>
    <xf numFmtId="1" fontId="23" fillId="2" borderId="30" xfId="1" applyNumberFormat="1" applyFont="1" applyFill="1" applyBorder="1" applyAlignment="1">
      <alignment vertical="center"/>
    </xf>
    <xf numFmtId="1" fontId="23" fillId="2" borderId="35" xfId="2" applyNumberFormat="1" applyFont="1" applyFill="1" applyBorder="1" applyAlignment="1" applyProtection="1">
      <alignment vertical="center"/>
    </xf>
    <xf numFmtId="1" fontId="23" fillId="2" borderId="36" xfId="1" applyNumberFormat="1" applyFont="1" applyFill="1" applyBorder="1" applyAlignment="1">
      <alignment vertical="center"/>
    </xf>
    <xf numFmtId="1" fontId="23" fillId="2" borderId="37" xfId="1" applyNumberFormat="1" applyFont="1" applyFill="1" applyBorder="1" applyAlignment="1">
      <alignment vertical="center"/>
    </xf>
    <xf numFmtId="1" fontId="23" fillId="2" borderId="37" xfId="1" applyNumberFormat="1" applyFont="1" applyFill="1" applyBorder="1" applyAlignment="1">
      <alignment horizontal="right" vertical="center"/>
    </xf>
    <xf numFmtId="1" fontId="23" fillId="2" borderId="40" xfId="1" applyNumberFormat="1" applyFont="1" applyFill="1" applyBorder="1" applyAlignment="1">
      <alignment vertical="center"/>
    </xf>
    <xf numFmtId="1" fontId="23" fillId="2" borderId="37" xfId="2" applyNumberFormat="1" applyFont="1" applyFill="1" applyBorder="1" applyAlignment="1" applyProtection="1">
      <alignment vertical="center"/>
    </xf>
    <xf numFmtId="1" fontId="23" fillId="2" borderId="38" xfId="1" applyNumberFormat="1" applyFont="1" applyFill="1" applyBorder="1" applyAlignment="1">
      <alignment vertical="center"/>
    </xf>
    <xf numFmtId="1" fontId="23" fillId="2" borderId="14" xfId="1" applyNumberFormat="1" applyFont="1" applyFill="1" applyBorder="1" applyAlignment="1">
      <alignment vertical="center"/>
    </xf>
    <xf numFmtId="1" fontId="23" fillId="2" borderId="26" xfId="1" applyNumberFormat="1" applyFont="1" applyFill="1" applyBorder="1" applyAlignment="1">
      <alignment horizontal="right" vertical="center"/>
    </xf>
    <xf numFmtId="0" fontId="11" fillId="0" borderId="41" xfId="1" applyFont="1" applyFill="1" applyBorder="1" applyAlignment="1">
      <alignment horizontal="left" vertical="center"/>
    </xf>
    <xf numFmtId="0" fontId="24" fillId="0" borderId="0" xfId="1" applyFont="1" applyFill="1"/>
    <xf numFmtId="1" fontId="23" fillId="2" borderId="26" xfId="1" applyNumberFormat="1" applyFont="1" applyFill="1" applyBorder="1" applyAlignment="1">
      <alignment vertical="center"/>
    </xf>
    <xf numFmtId="1" fontId="23" fillId="2" borderId="16" xfId="1" applyNumberFormat="1" applyFont="1" applyFill="1" applyBorder="1" applyAlignment="1">
      <alignment vertical="center"/>
    </xf>
    <xf numFmtId="1" fontId="23" fillId="2" borderId="1" xfId="1" applyNumberFormat="1" applyFont="1" applyFill="1" applyBorder="1" applyAlignment="1">
      <alignment horizontal="right" vertical="center"/>
    </xf>
    <xf numFmtId="1" fontId="23" fillId="2" borderId="28" xfId="1" applyNumberFormat="1" applyFont="1" applyFill="1" applyBorder="1" applyAlignment="1">
      <alignment horizontal="right" vertical="center"/>
    </xf>
    <xf numFmtId="0" fontId="25" fillId="3" borderId="0" xfId="1" applyFont="1" applyFill="1"/>
    <xf numFmtId="0" fontId="21" fillId="0" borderId="14" xfId="1" applyFont="1" applyFill="1" applyBorder="1" applyAlignment="1">
      <alignment horizontal="center" vertical="center"/>
    </xf>
    <xf numFmtId="1" fontId="11" fillId="2" borderId="28" xfId="1" applyNumberFormat="1" applyFont="1" applyFill="1" applyBorder="1" applyAlignment="1">
      <alignment vertical="center"/>
    </xf>
    <xf numFmtId="0" fontId="11" fillId="0" borderId="32" xfId="1" applyFont="1" applyFill="1" applyBorder="1" applyAlignment="1">
      <alignment horizontal="left" vertical="center"/>
    </xf>
    <xf numFmtId="1" fontId="11" fillId="2" borderId="40" xfId="1" applyNumberFormat="1" applyFont="1" applyFill="1" applyBorder="1" applyAlignment="1">
      <alignment horizontal="right" vertical="center"/>
    </xf>
    <xf numFmtId="1" fontId="11" fillId="2" borderId="40" xfId="1" applyNumberFormat="1" applyFont="1" applyFill="1" applyBorder="1" applyAlignment="1">
      <alignment vertical="center"/>
    </xf>
    <xf numFmtId="1" fontId="11" fillId="2" borderId="43" xfId="1" applyNumberFormat="1" applyFont="1" applyFill="1" applyBorder="1" applyAlignment="1">
      <alignment vertical="center"/>
    </xf>
    <xf numFmtId="1" fontId="11" fillId="2" borderId="44" xfId="1" applyNumberFormat="1" applyFont="1" applyFill="1" applyBorder="1" applyAlignment="1">
      <alignment vertical="center"/>
    </xf>
    <xf numFmtId="0" fontId="2" fillId="3" borderId="0" xfId="1" applyFont="1" applyFill="1"/>
    <xf numFmtId="1" fontId="23" fillId="2" borderId="28" xfId="1" applyNumberFormat="1" applyFont="1" applyFill="1" applyBorder="1" applyAlignment="1">
      <alignment vertical="center"/>
    </xf>
    <xf numFmtId="0" fontId="21" fillId="0" borderId="41" xfId="1" applyFont="1" applyFill="1" applyBorder="1" applyAlignment="1">
      <alignment horizontal="center" vertical="center"/>
    </xf>
    <xf numFmtId="1" fontId="11" fillId="2" borderId="40" xfId="2" applyNumberFormat="1" applyFont="1" applyFill="1" applyBorder="1" applyAlignment="1" applyProtection="1">
      <alignment vertical="center"/>
    </xf>
    <xf numFmtId="1" fontId="11" fillId="2" borderId="43" xfId="2" applyNumberFormat="1" applyFont="1" applyFill="1" applyBorder="1" applyAlignment="1" applyProtection="1">
      <alignment vertical="center"/>
    </xf>
    <xf numFmtId="1" fontId="23" fillId="2" borderId="44" xfId="1" applyNumberFormat="1" applyFont="1" applyFill="1" applyBorder="1" applyAlignment="1">
      <alignment vertical="center"/>
    </xf>
    <xf numFmtId="1" fontId="11" fillId="2" borderId="1" xfId="1" applyNumberFormat="1" applyFont="1" applyFill="1" applyBorder="1" applyAlignment="1">
      <alignment vertical="center"/>
    </xf>
    <xf numFmtId="1" fontId="23" fillId="2" borderId="5" xfId="1" applyNumberFormat="1" applyFont="1" applyFill="1" applyBorder="1" applyAlignment="1">
      <alignment vertical="center"/>
    </xf>
    <xf numFmtId="1" fontId="11" fillId="0" borderId="40" xfId="2" applyNumberFormat="1" applyFont="1" applyFill="1" applyBorder="1" applyAlignment="1" applyProtection="1">
      <alignment vertical="center"/>
    </xf>
    <xf numFmtId="1" fontId="11" fillId="0" borderId="45" xfId="1" applyNumberFormat="1" applyFont="1" applyFill="1" applyBorder="1" applyAlignment="1">
      <alignment vertical="center"/>
    </xf>
    <xf numFmtId="1" fontId="11" fillId="0" borderId="43" xfId="2" applyNumberFormat="1" applyFont="1" applyFill="1" applyBorder="1" applyAlignment="1" applyProtection="1">
      <alignment vertical="center"/>
    </xf>
    <xf numFmtId="1" fontId="23" fillId="0" borderId="44" xfId="1" applyNumberFormat="1" applyFont="1" applyFill="1" applyBorder="1" applyAlignment="1">
      <alignment vertical="center"/>
    </xf>
    <xf numFmtId="1" fontId="11" fillId="0" borderId="26" xfId="1" applyNumberFormat="1" applyFont="1" applyFill="1" applyBorder="1" applyAlignment="1">
      <alignment vertical="center"/>
    </xf>
    <xf numFmtId="1" fontId="11" fillId="0" borderId="16" xfId="1" applyNumberFormat="1" applyFont="1" applyFill="1" applyBorder="1" applyAlignment="1">
      <alignment vertical="center"/>
    </xf>
    <xf numFmtId="1" fontId="11" fillId="0" borderId="1" xfId="1" applyNumberFormat="1" applyFont="1" applyFill="1" applyBorder="1" applyAlignment="1">
      <alignment vertical="center"/>
    </xf>
    <xf numFmtId="1" fontId="23" fillId="0" borderId="28" xfId="1" applyNumberFormat="1" applyFont="1" applyFill="1" applyBorder="1" applyAlignment="1">
      <alignment vertical="center"/>
    </xf>
    <xf numFmtId="0" fontId="13" fillId="0" borderId="0" xfId="1" applyFont="1" applyFill="1" applyBorder="1"/>
    <xf numFmtId="0" fontId="10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0" fontId="18" fillId="0" borderId="0" xfId="1" applyFont="1" applyFill="1" applyBorder="1"/>
    <xf numFmtId="0" fontId="13" fillId="0" borderId="0" xfId="1" applyFont="1" applyFill="1" applyAlignment="1">
      <alignment horizontal="center"/>
    </xf>
    <xf numFmtId="1" fontId="13" fillId="0" borderId="0" xfId="1" applyNumberFormat="1" applyFont="1" applyFill="1"/>
    <xf numFmtId="0" fontId="18" fillId="0" borderId="44" xfId="1" applyFont="1" applyFill="1" applyBorder="1"/>
    <xf numFmtId="17" fontId="3" fillId="0" borderId="0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20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1" fontId="11" fillId="0" borderId="40" xfId="1" applyNumberFormat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left" vertical="center"/>
    </xf>
    <xf numFmtId="1" fontId="11" fillId="2" borderId="16" xfId="1" applyNumberFormat="1" applyFont="1" applyFill="1" applyBorder="1" applyAlignment="1">
      <alignment horizontal="left" vertical="center"/>
    </xf>
    <xf numFmtId="1" fontId="11" fillId="2" borderId="2" xfId="1" applyNumberFormat="1" applyFont="1" applyFill="1" applyBorder="1" applyAlignment="1">
      <alignment horizontal="left" vertical="center"/>
    </xf>
    <xf numFmtId="0" fontId="14" fillId="2" borderId="2" xfId="1" applyFont="1" applyFill="1" applyBorder="1" applyAlignment="1">
      <alignment vertical="center"/>
    </xf>
    <xf numFmtId="0" fontId="14" fillId="2" borderId="3" xfId="1" applyFont="1" applyFill="1" applyBorder="1" applyAlignment="1">
      <alignment vertical="center"/>
    </xf>
    <xf numFmtId="1" fontId="23" fillId="2" borderId="8" xfId="1" applyNumberFormat="1" applyFont="1" applyFill="1" applyBorder="1" applyAlignment="1">
      <alignment horizontal="left" vertical="center"/>
    </xf>
    <xf numFmtId="1" fontId="23" fillId="2" borderId="9" xfId="1" applyNumberFormat="1" applyFont="1" applyFill="1" applyBorder="1" applyAlignment="1">
      <alignment horizontal="left" vertical="center"/>
    </xf>
    <xf numFmtId="1" fontId="23" fillId="2" borderId="42" xfId="1" applyNumberFormat="1" applyFont="1" applyFill="1" applyBorder="1" applyAlignment="1">
      <alignment horizontal="left" vertical="center"/>
    </xf>
    <xf numFmtId="1" fontId="11" fillId="2" borderId="1" xfId="1" applyNumberFormat="1" applyFont="1" applyFill="1" applyBorder="1" applyAlignment="1">
      <alignment horizontal="left" vertical="center"/>
    </xf>
    <xf numFmtId="1" fontId="11" fillId="2" borderId="27" xfId="1" applyNumberFormat="1" applyFont="1" applyFill="1" applyBorder="1" applyAlignment="1">
      <alignment horizontal="left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27" fillId="0" borderId="0" xfId="1" applyFont="1" applyFill="1" applyBorder="1" applyAlignment="1">
      <alignment horizontal="right"/>
    </xf>
    <xf numFmtId="0" fontId="20" fillId="0" borderId="0" xfId="1" applyFont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view="pageBreakPreview" zoomScale="40" zoomScaleSheetLayoutView="40" workbookViewId="0">
      <pane xSplit="3" ySplit="8" topLeftCell="D45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C8" sqref="C8:Q8"/>
    </sheetView>
  </sheetViews>
  <sheetFormatPr defaultColWidth="10.88671875" defaultRowHeight="18"/>
  <cols>
    <col min="1" max="1" width="8.109375" style="16" customWidth="1"/>
    <col min="2" max="2" width="12.77734375" style="104" customWidth="1"/>
    <col min="3" max="3" width="71.109375" style="16" customWidth="1"/>
    <col min="4" max="5" width="24.44140625" style="16" customWidth="1"/>
    <col min="6" max="6" width="27.44140625" style="16" customWidth="1"/>
    <col min="7" max="7" width="26.44140625" style="16" customWidth="1"/>
    <col min="8" max="8" width="23.6640625" style="16" customWidth="1"/>
    <col min="9" max="9" width="24.77734375" style="16" customWidth="1"/>
    <col min="10" max="10" width="23.77734375" style="16" customWidth="1"/>
    <col min="11" max="11" width="26" style="16" customWidth="1"/>
    <col min="12" max="12" width="22.21875" style="16" customWidth="1"/>
    <col min="13" max="13" width="27" style="16" customWidth="1"/>
    <col min="14" max="14" width="19.21875" style="16" customWidth="1"/>
    <col min="15" max="15" width="24.109375" style="16" customWidth="1"/>
    <col min="16" max="16" width="23.33203125" style="16" customWidth="1"/>
    <col min="17" max="17" width="25.77734375" style="16" customWidth="1"/>
    <col min="18" max="18" width="22.5546875" style="16" customWidth="1"/>
    <col min="19" max="19" width="24.33203125" style="106" customWidth="1"/>
    <col min="20" max="20" width="37.88671875" style="16" customWidth="1"/>
    <col min="21" max="21" width="10.88671875" style="16"/>
    <col min="22" max="16384" width="10.88671875" style="20"/>
  </cols>
  <sheetData>
    <row r="1" spans="1:27" s="2" customFormat="1" ht="29.25" customHeight="1" thickBot="1">
      <c r="A1" s="1"/>
      <c r="B1" s="107" t="s">
        <v>60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"/>
      <c r="S1" s="151"/>
      <c r="T1" s="1"/>
      <c r="U1" s="1"/>
    </row>
    <row r="2" spans="1:27" s="4" customFormat="1" ht="40.200000000000003" customHeight="1" thickBot="1">
      <c r="A2" s="3"/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/>
      <c r="T2" s="3"/>
      <c r="U2" s="3"/>
    </row>
    <row r="3" spans="1:27" s="4" customFormat="1" ht="24" customHeight="1" thickBot="1">
      <c r="A3" s="3"/>
      <c r="B3" s="111" t="s">
        <v>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3"/>
      <c r="T3" s="3"/>
      <c r="U3" s="3"/>
    </row>
    <row r="4" spans="1:27" s="4" customFormat="1" ht="45" customHeight="1" thickBot="1">
      <c r="A4" s="3"/>
      <c r="B4" s="114" t="s">
        <v>2</v>
      </c>
      <c r="C4" s="117" t="s">
        <v>3</v>
      </c>
      <c r="D4" s="120" t="s">
        <v>4</v>
      </c>
      <c r="E4" s="121"/>
      <c r="F4" s="120" t="s">
        <v>5</v>
      </c>
      <c r="G4" s="121"/>
      <c r="H4" s="124" t="s">
        <v>6</v>
      </c>
      <c r="I4" s="125"/>
      <c r="J4" s="125"/>
      <c r="K4" s="125"/>
      <c r="L4" s="125"/>
      <c r="M4" s="125"/>
      <c r="N4" s="125"/>
      <c r="O4" s="125"/>
      <c r="P4" s="125"/>
      <c r="Q4" s="125"/>
      <c r="R4" s="120" t="s">
        <v>7</v>
      </c>
      <c r="S4" s="121"/>
      <c r="T4" s="3"/>
      <c r="U4" s="3"/>
    </row>
    <row r="5" spans="1:27" s="4" customFormat="1" ht="81.599999999999994" customHeight="1" thickBot="1">
      <c r="A5" s="3"/>
      <c r="B5" s="115"/>
      <c r="C5" s="118"/>
      <c r="D5" s="122"/>
      <c r="E5" s="123"/>
      <c r="F5" s="122"/>
      <c r="G5" s="123"/>
      <c r="H5" s="128" t="s">
        <v>8</v>
      </c>
      <c r="I5" s="129"/>
      <c r="J5" s="128" t="s">
        <v>9</v>
      </c>
      <c r="K5" s="129"/>
      <c r="L5" s="130" t="s">
        <v>10</v>
      </c>
      <c r="M5" s="131"/>
      <c r="N5" s="128" t="s">
        <v>11</v>
      </c>
      <c r="O5" s="129"/>
      <c r="P5" s="130" t="s">
        <v>12</v>
      </c>
      <c r="Q5" s="132"/>
      <c r="R5" s="126"/>
      <c r="S5" s="127"/>
      <c r="T5" s="3"/>
      <c r="U5" s="3"/>
    </row>
    <row r="6" spans="1:27" s="4" customFormat="1" ht="42" customHeight="1" thickBot="1">
      <c r="A6" s="3"/>
      <c r="B6" s="116"/>
      <c r="C6" s="119"/>
      <c r="D6" s="5" t="s">
        <v>13</v>
      </c>
      <c r="E6" s="6" t="s">
        <v>14</v>
      </c>
      <c r="F6" s="5" t="s">
        <v>13</v>
      </c>
      <c r="G6" s="6" t="s">
        <v>14</v>
      </c>
      <c r="H6" s="7" t="s">
        <v>13</v>
      </c>
      <c r="I6" s="7" t="s">
        <v>14</v>
      </c>
      <c r="J6" s="5" t="s">
        <v>13</v>
      </c>
      <c r="K6" s="6" t="s">
        <v>14</v>
      </c>
      <c r="L6" s="8" t="s">
        <v>13</v>
      </c>
      <c r="M6" s="9" t="s">
        <v>14</v>
      </c>
      <c r="N6" s="5" t="s">
        <v>13</v>
      </c>
      <c r="O6" s="6" t="s">
        <v>14</v>
      </c>
      <c r="P6" s="8" t="s">
        <v>13</v>
      </c>
      <c r="Q6" s="9" t="s">
        <v>14</v>
      </c>
      <c r="R6" s="10" t="s">
        <v>13</v>
      </c>
      <c r="S6" s="11" t="s">
        <v>14</v>
      </c>
      <c r="T6" s="3"/>
      <c r="U6" s="3"/>
    </row>
    <row r="7" spans="1:27" s="15" customFormat="1" ht="24.9" customHeight="1" thickBot="1">
      <c r="A7" s="12"/>
      <c r="B7" s="13"/>
      <c r="C7" s="14"/>
      <c r="D7" s="14"/>
      <c r="E7" s="14"/>
      <c r="F7" s="14"/>
      <c r="G7" s="14"/>
      <c r="H7" s="148">
        <v>3</v>
      </c>
      <c r="I7" s="148"/>
      <c r="J7" s="134">
        <v>4</v>
      </c>
      <c r="K7" s="135"/>
      <c r="L7" s="149">
        <v>5</v>
      </c>
      <c r="M7" s="150"/>
      <c r="N7" s="134">
        <v>6</v>
      </c>
      <c r="O7" s="135"/>
      <c r="P7" s="149">
        <v>7</v>
      </c>
      <c r="Q7" s="150"/>
      <c r="R7" s="134">
        <v>8</v>
      </c>
      <c r="S7" s="135"/>
      <c r="T7" s="12"/>
      <c r="U7" s="12"/>
    </row>
    <row r="8" spans="1:27" ht="44.4" customHeight="1" thickBot="1">
      <c r="B8" s="17" t="s">
        <v>15</v>
      </c>
      <c r="C8" s="136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8"/>
      <c r="R8" s="18"/>
      <c r="S8" s="19"/>
    </row>
    <row r="9" spans="1:27" s="29" customFormat="1" ht="40.799999999999997" customHeight="1">
      <c r="A9" s="16" t="s">
        <v>17</v>
      </c>
      <c r="B9" s="21">
        <v>1</v>
      </c>
      <c r="C9" s="22" t="s">
        <v>18</v>
      </c>
      <c r="D9" s="23">
        <v>604783</v>
      </c>
      <c r="E9" s="23">
        <v>4584468.4794666003</v>
      </c>
      <c r="F9" s="23">
        <v>453637</v>
      </c>
      <c r="G9" s="23">
        <v>2434425.8783347998</v>
      </c>
      <c r="H9" s="22">
        <v>334330</v>
      </c>
      <c r="I9" s="22">
        <v>1333502.3789733001</v>
      </c>
      <c r="J9" s="22">
        <v>255335</v>
      </c>
      <c r="K9" s="22">
        <v>619791.24128039996</v>
      </c>
      <c r="L9" s="22">
        <v>107494</v>
      </c>
      <c r="M9" s="22">
        <v>1026543.1943725001</v>
      </c>
      <c r="N9" s="22">
        <v>11806</v>
      </c>
      <c r="O9" s="22">
        <v>73348.073720099652</v>
      </c>
      <c r="P9" s="24">
        <v>7</v>
      </c>
      <c r="Q9" s="25">
        <v>1032.2312689</v>
      </c>
      <c r="R9" s="26">
        <v>151146</v>
      </c>
      <c r="S9" s="27">
        <v>2150042.6011318006</v>
      </c>
      <c r="T9" s="28"/>
      <c r="U9" s="16"/>
      <c r="V9" s="29">
        <v>0</v>
      </c>
      <c r="W9" s="29">
        <v>0</v>
      </c>
      <c r="X9" s="29">
        <v>0</v>
      </c>
      <c r="Y9" s="29">
        <v>0</v>
      </c>
      <c r="Z9" s="29">
        <v>166420</v>
      </c>
      <c r="AA9" s="29">
        <v>1446231.1305369001</v>
      </c>
    </row>
    <row r="10" spans="1:27" s="36" customFormat="1" ht="40.799999999999997" customHeight="1">
      <c r="A10" s="16"/>
      <c r="B10" s="30">
        <v>2</v>
      </c>
      <c r="C10" s="31" t="s">
        <v>19</v>
      </c>
      <c r="D10" s="32">
        <v>311290</v>
      </c>
      <c r="E10" s="32">
        <v>1393602</v>
      </c>
      <c r="F10" s="23">
        <v>257354</v>
      </c>
      <c r="G10" s="23">
        <v>1018207.9400000002</v>
      </c>
      <c r="H10" s="31">
        <v>191246</v>
      </c>
      <c r="I10" s="31">
        <v>637021.99336000008</v>
      </c>
      <c r="J10" s="31">
        <v>152700</v>
      </c>
      <c r="K10" s="31">
        <v>436680.73772999994</v>
      </c>
      <c r="L10" s="31">
        <v>50605</v>
      </c>
      <c r="M10" s="31">
        <v>278058.06079000002</v>
      </c>
      <c r="N10" s="31">
        <v>14995</v>
      </c>
      <c r="O10" s="31">
        <v>90340.030139999988</v>
      </c>
      <c r="P10" s="33">
        <v>508</v>
      </c>
      <c r="Q10" s="34">
        <v>12787.855709999998</v>
      </c>
      <c r="R10" s="26">
        <v>53936</v>
      </c>
      <c r="S10" s="35">
        <v>375394.05999999982</v>
      </c>
      <c r="T10" s="28"/>
      <c r="U10" s="16"/>
    </row>
    <row r="11" spans="1:27" s="37" customFormat="1" ht="40.799999999999997" customHeight="1">
      <c r="A11" s="16"/>
      <c r="B11" s="30">
        <v>3</v>
      </c>
      <c r="C11" s="31" t="s">
        <v>20</v>
      </c>
      <c r="D11" s="31">
        <v>83227</v>
      </c>
      <c r="E11" s="31">
        <v>403563.62753529998</v>
      </c>
      <c r="F11" s="23">
        <v>69336</v>
      </c>
      <c r="G11" s="23">
        <v>302558.67145310005</v>
      </c>
      <c r="H11" s="31">
        <v>31700</v>
      </c>
      <c r="I11" s="31">
        <v>85486.166337700008</v>
      </c>
      <c r="J11" s="31">
        <v>4366</v>
      </c>
      <c r="K11" s="31">
        <v>4342.5808383000003</v>
      </c>
      <c r="L11" s="31">
        <v>26453</v>
      </c>
      <c r="M11" s="31">
        <v>110781.89312969999</v>
      </c>
      <c r="N11" s="31">
        <v>11166</v>
      </c>
      <c r="O11" s="31">
        <v>95959.487924300003</v>
      </c>
      <c r="P11" s="31">
        <v>17</v>
      </c>
      <c r="Q11" s="31">
        <v>10331.1240614</v>
      </c>
      <c r="R11" s="26">
        <v>13891</v>
      </c>
      <c r="S11" s="35">
        <v>101004.95608219993</v>
      </c>
      <c r="T11" s="28"/>
      <c r="U11" s="16"/>
    </row>
    <row r="12" spans="1:27" s="36" customFormat="1" ht="40.799999999999997" customHeight="1">
      <c r="A12" s="16"/>
      <c r="B12" s="30">
        <v>4</v>
      </c>
      <c r="C12" s="31" t="s">
        <v>21</v>
      </c>
      <c r="D12" s="32">
        <v>112702</v>
      </c>
      <c r="E12" s="32">
        <v>638518.62575599994</v>
      </c>
      <c r="F12" s="23">
        <v>67939</v>
      </c>
      <c r="G12" s="23">
        <v>357881</v>
      </c>
      <c r="H12" s="31">
        <v>42550</v>
      </c>
      <c r="I12" s="31">
        <v>130751.5977045</v>
      </c>
      <c r="J12" s="31">
        <v>17321</v>
      </c>
      <c r="K12" s="31">
        <v>58035.898906308954</v>
      </c>
      <c r="L12" s="31">
        <v>18855</v>
      </c>
      <c r="M12" s="31">
        <v>176007.68999999997</v>
      </c>
      <c r="N12" s="31">
        <v>6534</v>
      </c>
      <c r="O12" s="31">
        <v>49648.701416299999</v>
      </c>
      <c r="P12" s="33">
        <v>419</v>
      </c>
      <c r="Q12" s="34">
        <v>1473.4450800000004</v>
      </c>
      <c r="R12" s="26">
        <v>44763</v>
      </c>
      <c r="S12" s="35">
        <v>282110</v>
      </c>
      <c r="T12" s="28"/>
      <c r="U12" s="16"/>
    </row>
    <row r="13" spans="1:27" s="39" customFormat="1" ht="40.799999999999997" customHeight="1">
      <c r="A13" s="16"/>
      <c r="B13" s="30">
        <v>5</v>
      </c>
      <c r="C13" s="31" t="s">
        <v>22</v>
      </c>
      <c r="D13" s="31">
        <v>145534</v>
      </c>
      <c r="E13" s="31">
        <v>682426.33020249999</v>
      </c>
      <c r="F13" s="23">
        <v>112901</v>
      </c>
      <c r="G13" s="23">
        <v>474252</v>
      </c>
      <c r="H13" s="31">
        <v>87981</v>
      </c>
      <c r="I13" s="31">
        <v>282914.85722100001</v>
      </c>
      <c r="J13" s="31">
        <v>72718</v>
      </c>
      <c r="K13" s="31">
        <v>182291.63217210001</v>
      </c>
      <c r="L13" s="31">
        <v>24920</v>
      </c>
      <c r="M13" s="31">
        <v>150919.44</v>
      </c>
      <c r="N13" s="31">
        <v>0</v>
      </c>
      <c r="O13" s="31">
        <v>36748.230145300018</v>
      </c>
      <c r="P13" s="31">
        <v>0</v>
      </c>
      <c r="Q13" s="31">
        <v>3670.4586225000003</v>
      </c>
      <c r="R13" s="26">
        <v>32633</v>
      </c>
      <c r="S13" s="35">
        <v>208174</v>
      </c>
      <c r="T13" s="28"/>
      <c r="U13" s="38"/>
    </row>
    <row r="14" spans="1:27" s="36" customFormat="1" ht="40.799999999999997" customHeight="1">
      <c r="A14" s="16"/>
      <c r="B14" s="40">
        <v>6</v>
      </c>
      <c r="C14" s="31" t="s">
        <v>23</v>
      </c>
      <c r="D14" s="31">
        <v>14728</v>
      </c>
      <c r="E14" s="31">
        <v>94400.858970000001</v>
      </c>
      <c r="F14" s="23">
        <v>9178.15</v>
      </c>
      <c r="G14" s="23">
        <v>66004.312342523001</v>
      </c>
      <c r="H14" s="31">
        <v>3663.5</v>
      </c>
      <c r="I14" s="31">
        <v>5064.6060864229985</v>
      </c>
      <c r="J14" s="31">
        <v>553</v>
      </c>
      <c r="K14" s="31">
        <v>1738.9591000000003</v>
      </c>
      <c r="L14" s="31">
        <v>3256</v>
      </c>
      <c r="M14" s="31">
        <v>25130.5298874</v>
      </c>
      <c r="N14" s="31">
        <v>2246.65</v>
      </c>
      <c r="O14" s="31">
        <v>34969.806368700003</v>
      </c>
      <c r="P14" s="31">
        <v>12</v>
      </c>
      <c r="Q14" s="31">
        <v>839.37</v>
      </c>
      <c r="R14" s="26">
        <v>5549.85</v>
      </c>
      <c r="S14" s="35">
        <v>28396.546627477001</v>
      </c>
      <c r="T14" s="28"/>
      <c r="U14" s="16"/>
    </row>
    <row r="15" spans="1:27" s="39" customFormat="1" ht="40.799999999999997" customHeight="1">
      <c r="A15" s="16"/>
      <c r="B15" s="30">
        <v>7</v>
      </c>
      <c r="C15" s="31" t="s">
        <v>24</v>
      </c>
      <c r="D15" s="31">
        <v>200782</v>
      </c>
      <c r="E15" s="31">
        <v>1088106.3286453001</v>
      </c>
      <c r="F15" s="23">
        <v>154493</v>
      </c>
      <c r="G15" s="23">
        <v>767491.21551110013</v>
      </c>
      <c r="H15" s="31">
        <v>102226</v>
      </c>
      <c r="I15" s="31">
        <v>394821.25689419999</v>
      </c>
      <c r="J15" s="31">
        <v>94015</v>
      </c>
      <c r="K15" s="31">
        <v>300343.44654729997</v>
      </c>
      <c r="L15" s="31">
        <v>46277</v>
      </c>
      <c r="M15" s="31">
        <v>303633.99780000007</v>
      </c>
      <c r="N15" s="31">
        <v>5990</v>
      </c>
      <c r="O15" s="31">
        <v>69035.960816899984</v>
      </c>
      <c r="P15" s="31">
        <v>0</v>
      </c>
      <c r="Q15" s="31">
        <v>0</v>
      </c>
      <c r="R15" s="26">
        <v>46289</v>
      </c>
      <c r="S15" s="35">
        <v>320615.11313419999</v>
      </c>
      <c r="T15" s="28"/>
      <c r="U15" s="38"/>
    </row>
    <row r="16" spans="1:27" s="39" customFormat="1" ht="40.799999999999997" customHeight="1">
      <c r="A16" s="16"/>
      <c r="B16" s="30">
        <v>8</v>
      </c>
      <c r="C16" s="31" t="s">
        <v>25</v>
      </c>
      <c r="D16" s="31">
        <v>98247</v>
      </c>
      <c r="E16" s="31">
        <v>426980.17756800004</v>
      </c>
      <c r="F16" s="23">
        <v>61069</v>
      </c>
      <c r="G16" s="23">
        <v>214881.39057338695</v>
      </c>
      <c r="H16" s="31">
        <v>25428</v>
      </c>
      <c r="I16" s="31">
        <v>81673.600000000006</v>
      </c>
      <c r="J16" s="31">
        <v>19709</v>
      </c>
      <c r="K16" s="31">
        <v>59581.300481900005</v>
      </c>
      <c r="L16" s="31">
        <v>19920</v>
      </c>
      <c r="M16" s="31">
        <v>132971.86518069994</v>
      </c>
      <c r="N16" s="31">
        <v>15721</v>
      </c>
      <c r="O16" s="31">
        <v>235.92539268700003</v>
      </c>
      <c r="P16" s="31">
        <v>0</v>
      </c>
      <c r="Q16" s="31">
        <v>0</v>
      </c>
      <c r="R16" s="26">
        <v>37178</v>
      </c>
      <c r="S16" s="35">
        <v>212098.7869946131</v>
      </c>
      <c r="T16" s="28"/>
      <c r="U16" s="38"/>
    </row>
    <row r="17" spans="1:21" s="36" customFormat="1" ht="40.799999999999997" customHeight="1">
      <c r="A17" s="16"/>
      <c r="B17" s="30">
        <v>9</v>
      </c>
      <c r="C17" s="31" t="s">
        <v>26</v>
      </c>
      <c r="D17" s="31">
        <v>62455</v>
      </c>
      <c r="E17" s="31">
        <v>670725.32737639989</v>
      </c>
      <c r="F17" s="23">
        <v>39462</v>
      </c>
      <c r="G17" s="23">
        <v>292057.72796709993</v>
      </c>
      <c r="H17" s="31">
        <v>21185</v>
      </c>
      <c r="I17" s="31">
        <v>109675.82678340001</v>
      </c>
      <c r="J17" s="31">
        <v>10813</v>
      </c>
      <c r="K17" s="31">
        <v>21278.122730800002</v>
      </c>
      <c r="L17" s="31">
        <v>15120</v>
      </c>
      <c r="M17" s="31">
        <v>154589.98402129993</v>
      </c>
      <c r="N17" s="31">
        <v>3157</v>
      </c>
      <c r="O17" s="31">
        <v>27791.917162399997</v>
      </c>
      <c r="P17" s="31">
        <v>0</v>
      </c>
      <c r="Q17" s="31">
        <v>0</v>
      </c>
      <c r="R17" s="26">
        <v>22993</v>
      </c>
      <c r="S17" s="35">
        <v>378667.59940929996</v>
      </c>
      <c r="T17" s="28"/>
      <c r="U17" s="16"/>
    </row>
    <row r="18" spans="1:21" s="39" customFormat="1" ht="40.799999999999997" customHeight="1">
      <c r="A18" s="16"/>
      <c r="B18" s="40">
        <v>10</v>
      </c>
      <c r="C18" s="31" t="s">
        <v>27</v>
      </c>
      <c r="D18" s="31">
        <v>21854</v>
      </c>
      <c r="E18" s="31">
        <v>272901.67</v>
      </c>
      <c r="F18" s="23">
        <v>15888</v>
      </c>
      <c r="G18" s="23">
        <v>114099.05999999998</v>
      </c>
      <c r="H18" s="31">
        <v>4795</v>
      </c>
      <c r="I18" s="31">
        <v>21509.499999999989</v>
      </c>
      <c r="J18" s="31">
        <v>3301</v>
      </c>
      <c r="K18" s="31">
        <v>14138.089999999998</v>
      </c>
      <c r="L18" s="31">
        <v>7484</v>
      </c>
      <c r="M18" s="31">
        <v>60243.39</v>
      </c>
      <c r="N18" s="31">
        <v>3609</v>
      </c>
      <c r="O18" s="31">
        <v>32346.169999999995</v>
      </c>
      <c r="P18" s="31">
        <v>0</v>
      </c>
      <c r="Q18" s="31">
        <v>0</v>
      </c>
      <c r="R18" s="26">
        <v>5966</v>
      </c>
      <c r="S18" s="35">
        <v>158802.46</v>
      </c>
      <c r="T18" s="28"/>
      <c r="U18" s="38"/>
    </row>
    <row r="19" spans="1:21" s="36" customFormat="1" ht="40.799999999999997" customHeight="1">
      <c r="A19" s="16"/>
      <c r="B19" s="30">
        <v>11</v>
      </c>
      <c r="C19" s="31" t="s">
        <v>28</v>
      </c>
      <c r="D19" s="32">
        <v>856103</v>
      </c>
      <c r="E19" s="32">
        <v>7008526</v>
      </c>
      <c r="F19" s="23">
        <v>377349</v>
      </c>
      <c r="G19" s="23">
        <v>1716014.8</v>
      </c>
      <c r="H19" s="32">
        <v>293789</v>
      </c>
      <c r="I19" s="32">
        <v>754626</v>
      </c>
      <c r="J19" s="32">
        <v>252672</v>
      </c>
      <c r="K19" s="32">
        <v>506426.00000000006</v>
      </c>
      <c r="L19" s="32">
        <v>38337</v>
      </c>
      <c r="M19" s="32">
        <v>545782</v>
      </c>
      <c r="N19" s="31">
        <v>44932</v>
      </c>
      <c r="O19" s="31">
        <v>346539</v>
      </c>
      <c r="P19" s="33">
        <v>291</v>
      </c>
      <c r="Q19" s="34">
        <v>69067.8</v>
      </c>
      <c r="R19" s="26">
        <v>478754</v>
      </c>
      <c r="S19" s="35">
        <v>5292511.2</v>
      </c>
      <c r="T19" s="28"/>
      <c r="U19" s="16"/>
    </row>
    <row r="20" spans="1:21" s="36" customFormat="1" ht="40.799999999999997" customHeight="1" thickBot="1">
      <c r="A20" s="16"/>
      <c r="B20" s="41">
        <v>12</v>
      </c>
      <c r="C20" s="42" t="s">
        <v>29</v>
      </c>
      <c r="D20" s="43">
        <v>291621</v>
      </c>
      <c r="E20" s="43">
        <v>1314667.8868510001</v>
      </c>
      <c r="F20" s="23">
        <v>224093</v>
      </c>
      <c r="G20" s="23">
        <v>917749.85135140002</v>
      </c>
      <c r="H20" s="42">
        <v>107853</v>
      </c>
      <c r="I20" s="42">
        <v>362687.2882833</v>
      </c>
      <c r="J20" s="42">
        <v>41341</v>
      </c>
      <c r="K20" s="42">
        <v>198043.20508939997</v>
      </c>
      <c r="L20" s="42">
        <v>34398</v>
      </c>
      <c r="M20" s="42">
        <v>297857</v>
      </c>
      <c r="N20" s="42">
        <v>81836</v>
      </c>
      <c r="O20" s="42">
        <v>232743.56306809999</v>
      </c>
      <c r="P20" s="44">
        <v>6</v>
      </c>
      <c r="Q20" s="45">
        <v>24462</v>
      </c>
      <c r="R20" s="26">
        <v>67528</v>
      </c>
      <c r="S20" s="46">
        <v>396918.03549960011</v>
      </c>
      <c r="T20" s="28"/>
      <c r="U20" s="16"/>
    </row>
    <row r="21" spans="1:21" s="57" customFormat="1" ht="40.799999999999997" customHeight="1" thickBot="1">
      <c r="A21" s="47"/>
      <c r="B21" s="48"/>
      <c r="C21" s="49" t="s">
        <v>30</v>
      </c>
      <c r="D21" s="50">
        <f>D9+D10+D11+D12+D13+D14+D15+D16+D17+D18+D19+D20</f>
        <v>2803326</v>
      </c>
      <c r="E21" s="50">
        <f>E9+E10+E11+E12+E13+E14+E15+E16+E17+E18+E19+E20</f>
        <v>18578887.312371101</v>
      </c>
      <c r="F21" s="51">
        <f t="shared" ref="F21:G21" si="0">H21+L21+N21+P21</f>
        <v>1843118.15</v>
      </c>
      <c r="G21" s="51">
        <f t="shared" si="0"/>
        <v>8675625.2677230109</v>
      </c>
      <c r="H21" s="52">
        <f t="shared" ref="H21:Q21" si="1">H9+H10+H11+H12+H13+H14+H15+H16+H17+H18+H19+H20</f>
        <v>1246746.5</v>
      </c>
      <c r="I21" s="53">
        <f t="shared" si="1"/>
        <v>4199735.0716438238</v>
      </c>
      <c r="J21" s="50">
        <f t="shared" si="1"/>
        <v>924844</v>
      </c>
      <c r="K21" s="50">
        <f t="shared" si="1"/>
        <v>2402691.2148765093</v>
      </c>
      <c r="L21" s="50">
        <f t="shared" si="1"/>
        <v>393119</v>
      </c>
      <c r="M21" s="50">
        <f t="shared" si="1"/>
        <v>3262519.0451816004</v>
      </c>
      <c r="N21" s="50">
        <f t="shared" si="1"/>
        <v>201992.65</v>
      </c>
      <c r="O21" s="50">
        <f t="shared" si="1"/>
        <v>1089706.8661547867</v>
      </c>
      <c r="P21" s="54">
        <f t="shared" si="1"/>
        <v>1260</v>
      </c>
      <c r="Q21" s="49">
        <f t="shared" si="1"/>
        <v>123664.2847428</v>
      </c>
      <c r="R21" s="55">
        <f t="shared" ref="R21:S21" si="2">D21-F21</f>
        <v>960207.85000000009</v>
      </c>
      <c r="S21" s="56">
        <f t="shared" si="2"/>
        <v>9903262.0446480904</v>
      </c>
      <c r="T21" s="28"/>
      <c r="U21" s="47"/>
    </row>
    <row r="22" spans="1:21" ht="40.799999999999997" customHeight="1" thickBot="1">
      <c r="B22" s="17" t="s">
        <v>31</v>
      </c>
      <c r="C22" s="139" t="s">
        <v>32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141"/>
      <c r="R22" s="141"/>
      <c r="S22" s="142"/>
      <c r="T22" s="28"/>
    </row>
    <row r="23" spans="1:21" s="37" customFormat="1" ht="40.799999999999997" customHeight="1">
      <c r="A23" s="16"/>
      <c r="B23" s="21">
        <v>13</v>
      </c>
      <c r="C23" s="22" t="s">
        <v>33</v>
      </c>
      <c r="D23" s="23">
        <v>31722</v>
      </c>
      <c r="E23" s="23">
        <v>235997.23319878906</v>
      </c>
      <c r="F23" s="32">
        <v>22982</v>
      </c>
      <c r="G23" s="32">
        <v>138966.86838080001</v>
      </c>
      <c r="H23" s="23">
        <v>16079</v>
      </c>
      <c r="I23" s="23">
        <v>80908.444904899996</v>
      </c>
      <c r="J23" s="23">
        <v>10677</v>
      </c>
      <c r="K23" s="23">
        <v>29977.605640700011</v>
      </c>
      <c r="L23" s="23">
        <v>5117</v>
      </c>
      <c r="M23" s="23">
        <v>42526.566465100012</v>
      </c>
      <c r="N23" s="22">
        <v>1786</v>
      </c>
      <c r="O23" s="22">
        <v>15531.857010799999</v>
      </c>
      <c r="P23" s="24">
        <v>0</v>
      </c>
      <c r="Q23" s="25">
        <v>0</v>
      </c>
      <c r="R23" s="26">
        <v>8740</v>
      </c>
      <c r="S23" s="27">
        <v>97021.36481798903</v>
      </c>
      <c r="T23" s="28"/>
      <c r="U23" s="16"/>
    </row>
    <row r="24" spans="1:21" s="37" customFormat="1" ht="40.799999999999997" customHeight="1">
      <c r="A24" s="16"/>
      <c r="B24" s="30">
        <v>14</v>
      </c>
      <c r="C24" s="31" t="s">
        <v>34</v>
      </c>
      <c r="D24" s="32">
        <v>8417</v>
      </c>
      <c r="E24" s="32">
        <v>104906.5421204</v>
      </c>
      <c r="F24" s="32">
        <v>1728</v>
      </c>
      <c r="G24" s="32">
        <v>21295.003287200001</v>
      </c>
      <c r="H24" s="31">
        <v>180</v>
      </c>
      <c r="I24" s="31">
        <v>2265.7149346000006</v>
      </c>
      <c r="J24" s="31">
        <v>107</v>
      </c>
      <c r="K24" s="31">
        <v>268.29161970000001</v>
      </c>
      <c r="L24" s="31">
        <v>1450</v>
      </c>
      <c r="M24" s="31">
        <v>17007.280685400001</v>
      </c>
      <c r="N24" s="31">
        <v>98</v>
      </c>
      <c r="O24" s="22">
        <v>2022.0076672</v>
      </c>
      <c r="P24" s="33">
        <v>0</v>
      </c>
      <c r="Q24" s="34">
        <v>0</v>
      </c>
      <c r="R24" s="26">
        <v>6689</v>
      </c>
      <c r="S24" s="27">
        <v>83611.5388332</v>
      </c>
      <c r="T24" s="28"/>
      <c r="U24" s="16"/>
    </row>
    <row r="25" spans="1:21" s="37" customFormat="1" ht="40.799999999999997" customHeight="1">
      <c r="A25" s="16"/>
      <c r="B25" s="30">
        <v>15</v>
      </c>
      <c r="C25" s="31" t="s">
        <v>35</v>
      </c>
      <c r="D25" s="32">
        <v>2279942</v>
      </c>
      <c r="E25" s="32">
        <v>6504907.1271980656</v>
      </c>
      <c r="F25" s="32">
        <v>563007</v>
      </c>
      <c r="G25" s="32">
        <v>4132992.0536525832</v>
      </c>
      <c r="H25" s="31">
        <v>323359</v>
      </c>
      <c r="I25" s="31">
        <v>1385410.5533144001</v>
      </c>
      <c r="J25" s="31">
        <v>71217</v>
      </c>
      <c r="K25" s="31">
        <v>129471.34885260003</v>
      </c>
      <c r="L25" s="31">
        <v>57380</v>
      </c>
      <c r="M25" s="31">
        <v>2618160.862206385</v>
      </c>
      <c r="N25" s="31">
        <v>182268</v>
      </c>
      <c r="O25" s="22">
        <v>129420.63813179858</v>
      </c>
      <c r="P25" s="33">
        <v>0</v>
      </c>
      <c r="Q25" s="34">
        <v>0</v>
      </c>
      <c r="R25" s="26">
        <v>1716935</v>
      </c>
      <c r="S25" s="27">
        <v>2371915.0735454825</v>
      </c>
      <c r="T25" s="28"/>
      <c r="U25" s="16"/>
    </row>
    <row r="26" spans="1:21" s="37" customFormat="1" ht="40.799999999999997" customHeight="1">
      <c r="A26" s="16"/>
      <c r="B26" s="30">
        <v>16</v>
      </c>
      <c r="C26" s="31" t="s">
        <v>36</v>
      </c>
      <c r="D26" s="32">
        <v>448044</v>
      </c>
      <c r="E26" s="32">
        <v>2490972.2990575782</v>
      </c>
      <c r="F26" s="32">
        <v>94711</v>
      </c>
      <c r="G26" s="32">
        <v>1143395.421530982</v>
      </c>
      <c r="H26" s="32">
        <v>70396</v>
      </c>
      <c r="I26" s="32">
        <v>358172.29005783994</v>
      </c>
      <c r="J26" s="32">
        <v>12554</v>
      </c>
      <c r="K26" s="32">
        <v>24035.028346900002</v>
      </c>
      <c r="L26" s="32">
        <v>17479</v>
      </c>
      <c r="M26" s="32">
        <v>713148.10526802111</v>
      </c>
      <c r="N26" s="31">
        <v>6836</v>
      </c>
      <c r="O26" s="22">
        <v>72075.02620511991</v>
      </c>
      <c r="P26" s="33">
        <v>0</v>
      </c>
      <c r="Q26" s="34">
        <v>0</v>
      </c>
      <c r="R26" s="26">
        <v>353333</v>
      </c>
      <c r="S26" s="27">
        <v>1347576.8775265962</v>
      </c>
      <c r="T26" s="28"/>
      <c r="U26" s="16"/>
    </row>
    <row r="27" spans="1:21" s="36" customFormat="1" ht="40.799999999999997" customHeight="1">
      <c r="A27" s="16"/>
      <c r="B27" s="30">
        <v>17</v>
      </c>
      <c r="C27" s="31" t="s">
        <v>37</v>
      </c>
      <c r="D27" s="32">
        <v>38536</v>
      </c>
      <c r="E27" s="32">
        <v>518898.61821100011</v>
      </c>
      <c r="F27" s="32">
        <v>18232</v>
      </c>
      <c r="G27" s="32">
        <v>392833.08122709999</v>
      </c>
      <c r="H27" s="32">
        <v>9367</v>
      </c>
      <c r="I27" s="32">
        <v>167675.14271769999</v>
      </c>
      <c r="J27" s="32">
        <v>4042</v>
      </c>
      <c r="K27" s="32">
        <v>12726.1078058</v>
      </c>
      <c r="L27" s="32">
        <v>8849</v>
      </c>
      <c r="M27" s="32">
        <v>224939.89850940002</v>
      </c>
      <c r="N27" s="31">
        <v>16</v>
      </c>
      <c r="O27" s="22">
        <v>218.04000000000002</v>
      </c>
      <c r="P27" s="33">
        <v>0</v>
      </c>
      <c r="Q27" s="34">
        <v>0</v>
      </c>
      <c r="R27" s="26">
        <v>20304</v>
      </c>
      <c r="S27" s="27">
        <v>126065.52751109999</v>
      </c>
      <c r="T27" s="28"/>
      <c r="U27" s="16"/>
    </row>
    <row r="28" spans="1:21" s="36" customFormat="1" ht="40.799999999999997" customHeight="1">
      <c r="A28" s="16"/>
      <c r="B28" s="30">
        <v>18</v>
      </c>
      <c r="C28" s="58" t="s">
        <v>38</v>
      </c>
      <c r="D28" s="59">
        <v>133934</v>
      </c>
      <c r="E28" s="59">
        <v>480999.3814374677</v>
      </c>
      <c r="F28" s="32">
        <v>46434</v>
      </c>
      <c r="G28" s="32">
        <v>234028.1630308101</v>
      </c>
      <c r="H28" s="59">
        <v>39347</v>
      </c>
      <c r="I28" s="59">
        <v>44627.181535000018</v>
      </c>
      <c r="J28" s="59">
        <v>34624</v>
      </c>
      <c r="K28" s="59">
        <v>14037.221945200021</v>
      </c>
      <c r="L28" s="59">
        <v>5252</v>
      </c>
      <c r="M28" s="59">
        <v>187900.40742491005</v>
      </c>
      <c r="N28" s="58">
        <v>1835</v>
      </c>
      <c r="O28" s="60">
        <v>1500.5740709000002</v>
      </c>
      <c r="P28" s="61">
        <v>0</v>
      </c>
      <c r="Q28" s="62">
        <v>0</v>
      </c>
      <c r="R28" s="26">
        <v>87500</v>
      </c>
      <c r="S28" s="27">
        <v>246971.2184066576</v>
      </c>
      <c r="T28" s="28"/>
      <c r="U28" s="16"/>
    </row>
    <row r="29" spans="1:21" s="36" customFormat="1" ht="40.799999999999997" customHeight="1">
      <c r="A29" s="16"/>
      <c r="B29" s="30">
        <v>19</v>
      </c>
      <c r="C29" s="58" t="s">
        <v>39</v>
      </c>
      <c r="D29" s="59">
        <v>24775</v>
      </c>
      <c r="E29" s="59">
        <v>119417.21119</v>
      </c>
      <c r="F29" s="32">
        <v>20974</v>
      </c>
      <c r="G29" s="32">
        <v>76485.908190000016</v>
      </c>
      <c r="H29" s="58">
        <v>20375</v>
      </c>
      <c r="I29" s="58">
        <v>34699.51</v>
      </c>
      <c r="J29" s="58">
        <v>16875</v>
      </c>
      <c r="K29" s="58">
        <v>24607.507384600001</v>
      </c>
      <c r="L29" s="58">
        <v>412</v>
      </c>
      <c r="M29" s="58">
        <v>23235</v>
      </c>
      <c r="N29" s="58">
        <v>187</v>
      </c>
      <c r="O29" s="60">
        <v>18551.398190000007</v>
      </c>
      <c r="P29" s="61">
        <v>0</v>
      </c>
      <c r="Q29" s="62">
        <v>0</v>
      </c>
      <c r="R29" s="26">
        <v>3801</v>
      </c>
      <c r="S29" s="27">
        <v>42931.302999999985</v>
      </c>
      <c r="T29" s="28"/>
      <c r="U29" s="16"/>
    </row>
    <row r="30" spans="1:21" s="36" customFormat="1" ht="40.799999999999997" customHeight="1">
      <c r="A30" s="16"/>
      <c r="B30" s="30">
        <v>20</v>
      </c>
      <c r="C30" s="58" t="s">
        <v>40</v>
      </c>
      <c r="D30" s="59">
        <v>557186</v>
      </c>
      <c r="E30" s="59">
        <v>557158.23050966894</v>
      </c>
      <c r="F30" s="32">
        <v>277882</v>
      </c>
      <c r="G30" s="32">
        <v>208073.31376790401</v>
      </c>
      <c r="H30" s="59">
        <v>245064</v>
      </c>
      <c r="I30" s="59">
        <v>125301.10687382199</v>
      </c>
      <c r="J30" s="59">
        <v>236552</v>
      </c>
      <c r="K30" s="59">
        <v>57210.714083022001</v>
      </c>
      <c r="L30" s="59">
        <v>32695</v>
      </c>
      <c r="M30" s="59">
        <v>82612.423006081997</v>
      </c>
      <c r="N30" s="58">
        <v>122</v>
      </c>
      <c r="O30" s="60">
        <v>64</v>
      </c>
      <c r="P30" s="61">
        <v>1</v>
      </c>
      <c r="Q30" s="62">
        <v>95.783888000000005</v>
      </c>
      <c r="R30" s="26">
        <v>279304</v>
      </c>
      <c r="S30" s="27">
        <v>349084.91674176493</v>
      </c>
      <c r="T30" s="28"/>
      <c r="U30" s="16"/>
    </row>
    <row r="31" spans="1:21" s="36" customFormat="1" ht="40.799999999999997" customHeight="1">
      <c r="A31" s="16"/>
      <c r="B31" s="30">
        <v>21</v>
      </c>
      <c r="C31" s="58" t="s">
        <v>41</v>
      </c>
      <c r="D31" s="59">
        <v>375393</v>
      </c>
      <c r="E31" s="59">
        <v>1778578.9161583001</v>
      </c>
      <c r="F31" s="32">
        <v>94609</v>
      </c>
      <c r="G31" s="32">
        <v>1167081.1551951997</v>
      </c>
      <c r="H31" s="59">
        <v>66351</v>
      </c>
      <c r="I31" s="59">
        <v>487419.38145239989</v>
      </c>
      <c r="J31" s="59">
        <v>23503</v>
      </c>
      <c r="K31" s="59">
        <v>41674.991116800004</v>
      </c>
      <c r="L31" s="59">
        <v>14001</v>
      </c>
      <c r="M31" s="59">
        <v>623153.52723190014</v>
      </c>
      <c r="N31" s="59">
        <v>14257</v>
      </c>
      <c r="O31" s="60">
        <v>56508.246510900004</v>
      </c>
      <c r="P31" s="59">
        <v>0</v>
      </c>
      <c r="Q31" s="62">
        <v>0</v>
      </c>
      <c r="R31" s="26">
        <v>280784</v>
      </c>
      <c r="S31" s="27">
        <v>611497.76096310001</v>
      </c>
      <c r="T31" s="28"/>
      <c r="U31" s="16"/>
    </row>
    <row r="32" spans="1:21" s="36" customFormat="1" ht="40.799999999999997" customHeight="1">
      <c r="A32" s="16"/>
      <c r="B32" s="30">
        <v>22</v>
      </c>
      <c r="C32" s="58" t="s">
        <v>42</v>
      </c>
      <c r="D32" s="59">
        <v>5100</v>
      </c>
      <c r="E32" s="59">
        <v>49666.709291200001</v>
      </c>
      <c r="F32" s="32">
        <v>3777</v>
      </c>
      <c r="G32" s="32">
        <v>22454.240297199998</v>
      </c>
      <c r="H32" s="59">
        <v>261</v>
      </c>
      <c r="I32" s="59">
        <v>262.89</v>
      </c>
      <c r="J32" s="59">
        <v>98</v>
      </c>
      <c r="K32" s="59">
        <v>88.1</v>
      </c>
      <c r="L32" s="59">
        <v>28</v>
      </c>
      <c r="M32" s="59">
        <v>371.35029720000006</v>
      </c>
      <c r="N32" s="58">
        <v>3488</v>
      </c>
      <c r="O32" s="60">
        <v>21820</v>
      </c>
      <c r="P32" s="61">
        <v>0</v>
      </c>
      <c r="Q32" s="62">
        <v>0</v>
      </c>
      <c r="R32" s="26">
        <v>1323</v>
      </c>
      <c r="S32" s="27">
        <v>27212</v>
      </c>
      <c r="T32" s="28"/>
      <c r="U32" s="16"/>
    </row>
    <row r="33" spans="1:21" s="36" customFormat="1" ht="40.799999999999997" customHeight="1">
      <c r="A33" s="16"/>
      <c r="B33" s="30">
        <v>23</v>
      </c>
      <c r="C33" s="58" t="s">
        <v>43</v>
      </c>
      <c r="D33" s="59">
        <v>137388</v>
      </c>
      <c r="E33" s="59">
        <v>227284.00022840005</v>
      </c>
      <c r="F33" s="32">
        <v>130895</v>
      </c>
      <c r="G33" s="32">
        <v>89190.777505400125</v>
      </c>
      <c r="H33" s="59">
        <v>106999</v>
      </c>
      <c r="I33" s="59">
        <v>25999.63570570001</v>
      </c>
      <c r="J33" s="59">
        <v>104837</v>
      </c>
      <c r="K33" s="59">
        <v>25054.322292500005</v>
      </c>
      <c r="L33" s="59">
        <v>255</v>
      </c>
      <c r="M33" s="59">
        <v>14535.973842500001</v>
      </c>
      <c r="N33" s="58">
        <v>23641</v>
      </c>
      <c r="O33" s="60">
        <v>48655.167957200109</v>
      </c>
      <c r="P33" s="61">
        <v>0</v>
      </c>
      <c r="Q33" s="62">
        <v>0</v>
      </c>
      <c r="R33" s="26">
        <v>6493</v>
      </c>
      <c r="S33" s="27">
        <v>138093.22272299978</v>
      </c>
      <c r="T33" s="28"/>
      <c r="U33" s="16"/>
    </row>
    <row r="34" spans="1:21" s="36" customFormat="1" ht="40.799999999999997" customHeight="1">
      <c r="A34" s="16"/>
      <c r="B34" s="30">
        <v>24</v>
      </c>
      <c r="C34" s="58" t="s">
        <v>44</v>
      </c>
      <c r="D34" s="59">
        <v>68275</v>
      </c>
      <c r="E34" s="59">
        <v>335920.75484082941</v>
      </c>
      <c r="F34" s="32">
        <v>24572</v>
      </c>
      <c r="G34" s="32">
        <v>182827.28643522228</v>
      </c>
      <c r="H34" s="58">
        <v>8688</v>
      </c>
      <c r="I34" s="58">
        <v>39099.447148860243</v>
      </c>
      <c r="J34" s="58">
        <v>5743</v>
      </c>
      <c r="K34" s="58">
        <v>15656.249209333604</v>
      </c>
      <c r="L34" s="58">
        <v>14472</v>
      </c>
      <c r="M34" s="58">
        <v>129545.21072006205</v>
      </c>
      <c r="N34" s="58">
        <v>1412</v>
      </c>
      <c r="O34" s="60">
        <v>14182.6285663</v>
      </c>
      <c r="P34" s="61">
        <v>0</v>
      </c>
      <c r="Q34" s="62">
        <v>0</v>
      </c>
      <c r="R34" s="26">
        <v>43703</v>
      </c>
      <c r="S34" s="27">
        <v>153093.11737560699</v>
      </c>
      <c r="T34" s="28"/>
      <c r="U34" s="16"/>
    </row>
    <row r="35" spans="1:21" s="36" customFormat="1" ht="40.799999999999997" customHeight="1">
      <c r="A35" s="16"/>
      <c r="B35" s="30">
        <v>25</v>
      </c>
      <c r="C35" s="58" t="s">
        <v>45</v>
      </c>
      <c r="D35" s="59">
        <v>60886</v>
      </c>
      <c r="E35" s="59">
        <v>507260.76883329998</v>
      </c>
      <c r="F35" s="32">
        <v>36631</v>
      </c>
      <c r="G35" s="32">
        <v>314320.93551599979</v>
      </c>
      <c r="H35" s="59">
        <v>25679</v>
      </c>
      <c r="I35" s="59">
        <v>195617.77863970018</v>
      </c>
      <c r="J35" s="59">
        <v>776</v>
      </c>
      <c r="K35" s="59">
        <v>2101.1082949999995</v>
      </c>
      <c r="L35" s="59">
        <v>5733</v>
      </c>
      <c r="M35" s="59">
        <v>70419.85938390001</v>
      </c>
      <c r="N35" s="58">
        <v>5219</v>
      </c>
      <c r="O35" s="60">
        <v>48283.297492399608</v>
      </c>
      <c r="P35" s="61">
        <v>0</v>
      </c>
      <c r="Q35" s="62">
        <v>0</v>
      </c>
      <c r="R35" s="26">
        <v>24255</v>
      </c>
      <c r="S35" s="27">
        <v>192939.83330730029</v>
      </c>
      <c r="T35" s="28"/>
      <c r="U35" s="16"/>
    </row>
    <row r="36" spans="1:21" s="29" customFormat="1" ht="40.799999999999997" customHeight="1">
      <c r="A36" s="16"/>
      <c r="B36" s="30">
        <v>26</v>
      </c>
      <c r="C36" s="58" t="s">
        <v>46</v>
      </c>
      <c r="D36" s="59">
        <v>159284</v>
      </c>
      <c r="E36" s="59">
        <v>65283</v>
      </c>
      <c r="F36" s="32">
        <v>153285</v>
      </c>
      <c r="G36" s="32">
        <v>59231</v>
      </c>
      <c r="H36" s="58">
        <v>78140</v>
      </c>
      <c r="I36" s="58">
        <v>28299</v>
      </c>
      <c r="J36" s="58">
        <v>64453</v>
      </c>
      <c r="K36" s="58">
        <v>21719</v>
      </c>
      <c r="L36" s="58">
        <v>480</v>
      </c>
      <c r="M36" s="58">
        <v>496</v>
      </c>
      <c r="N36" s="58">
        <v>74665</v>
      </c>
      <c r="O36" s="60">
        <v>30436</v>
      </c>
      <c r="P36" s="61">
        <v>0</v>
      </c>
      <c r="Q36" s="62">
        <v>0</v>
      </c>
      <c r="R36" s="26">
        <v>5999</v>
      </c>
      <c r="S36" s="27">
        <v>6053</v>
      </c>
      <c r="T36" s="28"/>
      <c r="U36" s="16"/>
    </row>
    <row r="37" spans="1:21" s="29" customFormat="1" ht="40.799999999999997" customHeight="1" thickBot="1">
      <c r="A37" s="16"/>
      <c r="B37" s="41">
        <v>27</v>
      </c>
      <c r="C37" s="63" t="s">
        <v>47</v>
      </c>
      <c r="D37" s="64">
        <v>49058</v>
      </c>
      <c r="E37" s="64">
        <v>50055.842098300003</v>
      </c>
      <c r="F37" s="32">
        <v>48021</v>
      </c>
      <c r="G37" s="32">
        <v>43523.779849399987</v>
      </c>
      <c r="H37" s="64">
        <v>12118</v>
      </c>
      <c r="I37" s="64">
        <v>4045.5415718999993</v>
      </c>
      <c r="J37" s="64">
        <v>3504</v>
      </c>
      <c r="K37" s="64">
        <v>973.20535960000007</v>
      </c>
      <c r="L37" s="64">
        <v>875</v>
      </c>
      <c r="M37" s="64">
        <v>19868.079830399995</v>
      </c>
      <c r="N37" s="63">
        <v>35028</v>
      </c>
      <c r="O37" s="65">
        <v>19610.158447099995</v>
      </c>
      <c r="P37" s="66">
        <v>0</v>
      </c>
      <c r="Q37" s="67">
        <v>0</v>
      </c>
      <c r="R37" s="26">
        <v>1037</v>
      </c>
      <c r="S37" s="27">
        <v>6532.0622488999998</v>
      </c>
      <c r="T37" s="28"/>
      <c r="U37" s="16"/>
    </row>
    <row r="38" spans="1:21" s="57" customFormat="1" ht="40.799999999999997" customHeight="1" thickBot="1">
      <c r="A38" s="47"/>
      <c r="B38" s="48"/>
      <c r="C38" s="68" t="s">
        <v>30</v>
      </c>
      <c r="D38" s="69">
        <f>D23+D24+D25+D26+D27+D28+D29+D30+D31+D32+D33+D34+D35+D36+D37</f>
        <v>4377940</v>
      </c>
      <c r="E38" s="69">
        <f>E23+E24+E25+E26+E27+E28+E29+E30+E31+E32+E33+E34+E35+E36+E37</f>
        <v>14027306.634373294</v>
      </c>
      <c r="F38" s="51">
        <f t="shared" ref="F38:G38" si="3">H38+L38+N38+P38</f>
        <v>1537740</v>
      </c>
      <c r="G38" s="51">
        <f t="shared" si="3"/>
        <v>8226698.987865801</v>
      </c>
      <c r="H38" s="69">
        <f t="shared" ref="H38:Q38" si="4">H23+H24+H25+H26+H27+H28+H29+H30+H31+H32+H33+H34+H35+H36+H37</f>
        <v>1022403</v>
      </c>
      <c r="I38" s="69">
        <f t="shared" si="4"/>
        <v>2979803.6188568226</v>
      </c>
      <c r="J38" s="69">
        <f t="shared" si="4"/>
        <v>589562</v>
      </c>
      <c r="K38" s="69">
        <f t="shared" si="4"/>
        <v>399600.80195175571</v>
      </c>
      <c r="L38" s="69">
        <f t="shared" si="4"/>
        <v>164478</v>
      </c>
      <c r="M38" s="69">
        <f t="shared" si="4"/>
        <v>4767920.5448712595</v>
      </c>
      <c r="N38" s="69">
        <f t="shared" si="4"/>
        <v>350858</v>
      </c>
      <c r="O38" s="69">
        <f t="shared" si="4"/>
        <v>478879.04024971812</v>
      </c>
      <c r="P38" s="69">
        <f t="shared" si="4"/>
        <v>1</v>
      </c>
      <c r="Q38" s="69">
        <f t="shared" si="4"/>
        <v>95.783888000000005</v>
      </c>
      <c r="R38" s="55">
        <f t="shared" ref="R38:S38" si="5">D38-F38</f>
        <v>2840200</v>
      </c>
      <c r="S38" s="56">
        <f t="shared" si="5"/>
        <v>5800607.6465074932</v>
      </c>
      <c r="T38" s="28"/>
      <c r="U38" s="47"/>
    </row>
    <row r="39" spans="1:21" ht="40.799999999999997" customHeight="1" thickBot="1">
      <c r="B39" s="70" t="s">
        <v>48</v>
      </c>
      <c r="C39" s="143" t="s">
        <v>49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5"/>
      <c r="T39" s="28"/>
    </row>
    <row r="40" spans="1:21" s="76" customFormat="1" ht="40.799999999999997" customHeight="1" thickBot="1">
      <c r="A40" s="71"/>
      <c r="B40" s="13">
        <v>28</v>
      </c>
      <c r="C40" s="72" t="s">
        <v>50</v>
      </c>
      <c r="D40" s="69">
        <v>404558</v>
      </c>
      <c r="E40" s="69">
        <v>967228.74999999988</v>
      </c>
      <c r="F40" s="69">
        <v>388229</v>
      </c>
      <c r="G40" s="69">
        <v>910347.1311</v>
      </c>
      <c r="H40" s="69">
        <v>299097</v>
      </c>
      <c r="I40" s="69">
        <v>784946.51</v>
      </c>
      <c r="J40" s="69">
        <v>259142</v>
      </c>
      <c r="K40" s="69">
        <v>555445.32356419787</v>
      </c>
      <c r="L40" s="69">
        <v>83557</v>
      </c>
      <c r="M40" s="69">
        <v>88444</v>
      </c>
      <c r="N40" s="69">
        <v>5575</v>
      </c>
      <c r="O40" s="72">
        <v>37107.491099999999</v>
      </c>
      <c r="P40" s="73">
        <v>0</v>
      </c>
      <c r="Q40" s="73">
        <v>0</v>
      </c>
      <c r="R40" s="74">
        <v>16329</v>
      </c>
      <c r="S40" s="75">
        <v>56881.501700000001</v>
      </c>
      <c r="T40" s="28"/>
      <c r="U40" s="71"/>
    </row>
    <row r="41" spans="1:21" s="57" customFormat="1" ht="40.799999999999997" customHeight="1" thickBot="1">
      <c r="A41" s="47"/>
      <c r="B41" s="77"/>
      <c r="C41" s="50" t="s">
        <v>30</v>
      </c>
      <c r="D41" s="50">
        <f t="shared" ref="D41:S41" si="6">D40</f>
        <v>404558</v>
      </c>
      <c r="E41" s="50">
        <f t="shared" si="6"/>
        <v>967228.74999999988</v>
      </c>
      <c r="F41" s="50">
        <f t="shared" si="6"/>
        <v>388229</v>
      </c>
      <c r="G41" s="50">
        <f t="shared" si="6"/>
        <v>910347.1311</v>
      </c>
      <c r="H41" s="50">
        <f t="shared" si="6"/>
        <v>299097</v>
      </c>
      <c r="I41" s="50">
        <f t="shared" si="6"/>
        <v>784946.51</v>
      </c>
      <c r="J41" s="50">
        <f t="shared" si="6"/>
        <v>259142</v>
      </c>
      <c r="K41" s="50">
        <f t="shared" si="6"/>
        <v>555445.32356419787</v>
      </c>
      <c r="L41" s="50">
        <f t="shared" si="6"/>
        <v>83557</v>
      </c>
      <c r="M41" s="50">
        <f t="shared" si="6"/>
        <v>88444</v>
      </c>
      <c r="N41" s="50">
        <f t="shared" si="6"/>
        <v>5575</v>
      </c>
      <c r="O41" s="50">
        <f t="shared" si="6"/>
        <v>37107.491099999999</v>
      </c>
      <c r="P41" s="50">
        <f t="shared" si="6"/>
        <v>0</v>
      </c>
      <c r="Q41" s="50">
        <f t="shared" si="6"/>
        <v>0</v>
      </c>
      <c r="R41" s="54">
        <f t="shared" si="6"/>
        <v>16329</v>
      </c>
      <c r="S41" s="78">
        <f t="shared" si="6"/>
        <v>56881.501700000001</v>
      </c>
      <c r="T41" s="28"/>
      <c r="U41" s="47"/>
    </row>
    <row r="42" spans="1:21" s="4" customFormat="1" ht="40.799999999999997" customHeight="1" thickBot="1">
      <c r="A42" s="3"/>
      <c r="B42" s="79" t="s">
        <v>51</v>
      </c>
      <c r="C42" s="146" t="s">
        <v>52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1"/>
      <c r="Q42" s="141"/>
      <c r="R42" s="141"/>
      <c r="S42" s="142"/>
      <c r="T42" s="28"/>
      <c r="U42" s="3"/>
    </row>
    <row r="43" spans="1:21" s="84" customFormat="1" ht="40.799999999999997" customHeight="1" thickBot="1">
      <c r="A43" s="3"/>
      <c r="B43" s="41">
        <v>29</v>
      </c>
      <c r="C43" s="22" t="s">
        <v>53</v>
      </c>
      <c r="D43" s="80">
        <v>1457455</v>
      </c>
      <c r="E43" s="80">
        <v>1068804.2852999</v>
      </c>
      <c r="F43" s="80">
        <v>1316015</v>
      </c>
      <c r="G43" s="80">
        <v>939217.3034300002</v>
      </c>
      <c r="H43" s="81">
        <v>1095817</v>
      </c>
      <c r="I43" s="81">
        <v>802310.45418700017</v>
      </c>
      <c r="J43" s="81">
        <v>778590</v>
      </c>
      <c r="K43" s="81">
        <v>530020.50193090003</v>
      </c>
      <c r="L43" s="81">
        <v>8602</v>
      </c>
      <c r="M43" s="81">
        <v>8974.4900000000016</v>
      </c>
      <c r="N43" s="81">
        <v>211596</v>
      </c>
      <c r="O43" s="81">
        <v>127932.35924300001</v>
      </c>
      <c r="P43" s="81">
        <v>0</v>
      </c>
      <c r="Q43" s="25">
        <v>0</v>
      </c>
      <c r="R43" s="82">
        <v>141440</v>
      </c>
      <c r="S43" s="83">
        <v>129586.98186989978</v>
      </c>
      <c r="T43" s="28"/>
      <c r="U43" s="3"/>
    </row>
    <row r="44" spans="1:21" s="57" customFormat="1" ht="40.799999999999997" customHeight="1" thickBot="1">
      <c r="A44" s="47"/>
      <c r="B44" s="77"/>
      <c r="C44" s="50" t="s">
        <v>30</v>
      </c>
      <c r="D44" s="50">
        <f t="shared" ref="D44:S44" si="7">D43</f>
        <v>1457455</v>
      </c>
      <c r="E44" s="50">
        <f t="shared" si="7"/>
        <v>1068804.2852999</v>
      </c>
      <c r="F44" s="50">
        <f t="shared" si="7"/>
        <v>1316015</v>
      </c>
      <c r="G44" s="50">
        <f t="shared" si="7"/>
        <v>939217.3034300002</v>
      </c>
      <c r="H44" s="50">
        <f t="shared" si="7"/>
        <v>1095817</v>
      </c>
      <c r="I44" s="50">
        <f t="shared" si="7"/>
        <v>802310.45418700017</v>
      </c>
      <c r="J44" s="50">
        <f t="shared" si="7"/>
        <v>778590</v>
      </c>
      <c r="K44" s="50">
        <f t="shared" si="7"/>
        <v>530020.50193090003</v>
      </c>
      <c r="L44" s="50">
        <f t="shared" si="7"/>
        <v>8602</v>
      </c>
      <c r="M44" s="50">
        <f t="shared" si="7"/>
        <v>8974.4900000000016</v>
      </c>
      <c r="N44" s="50">
        <f t="shared" si="7"/>
        <v>211596</v>
      </c>
      <c r="O44" s="50">
        <f t="shared" si="7"/>
        <v>127932.35924300001</v>
      </c>
      <c r="P44" s="50">
        <f t="shared" si="7"/>
        <v>0</v>
      </c>
      <c r="Q44" s="50">
        <f t="shared" si="7"/>
        <v>0</v>
      </c>
      <c r="R44" s="54">
        <f t="shared" si="7"/>
        <v>141440</v>
      </c>
      <c r="S44" s="85">
        <f t="shared" si="7"/>
        <v>129586.98186989978</v>
      </c>
      <c r="T44" s="28"/>
      <c r="U44" s="47"/>
    </row>
    <row r="45" spans="1:21" ht="40.799999999999997" customHeight="1" thickBot="1">
      <c r="B45" s="86"/>
      <c r="C45" s="139" t="s">
        <v>54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7"/>
      <c r="N45" s="81"/>
      <c r="O45" s="81"/>
      <c r="P45" s="87"/>
      <c r="Q45" s="34"/>
      <c r="R45" s="88"/>
      <c r="S45" s="89"/>
      <c r="T45" s="28"/>
    </row>
    <row r="46" spans="1:21" s="57" customFormat="1" ht="40.799999999999997" customHeight="1" thickBot="1">
      <c r="A46" s="47"/>
      <c r="B46" s="77"/>
      <c r="C46" s="50" t="s">
        <v>55</v>
      </c>
      <c r="D46" s="50">
        <f>D21+D38</f>
        <v>7181266</v>
      </c>
      <c r="E46" s="50">
        <f>E38+E21</f>
        <v>32606193.946744397</v>
      </c>
      <c r="F46" s="50">
        <f t="shared" ref="F46:S46" si="8">F21+F38</f>
        <v>3380858.15</v>
      </c>
      <c r="G46" s="50">
        <f t="shared" si="8"/>
        <v>16902324.255588811</v>
      </c>
      <c r="H46" s="50">
        <f t="shared" si="8"/>
        <v>2269149.5</v>
      </c>
      <c r="I46" s="50">
        <f t="shared" si="8"/>
        <v>7179538.6905006468</v>
      </c>
      <c r="J46" s="50">
        <f t="shared" si="8"/>
        <v>1514406</v>
      </c>
      <c r="K46" s="50">
        <f t="shared" si="8"/>
        <v>2802292.016828265</v>
      </c>
      <c r="L46" s="50">
        <f t="shared" si="8"/>
        <v>557597</v>
      </c>
      <c r="M46" s="50">
        <f t="shared" si="8"/>
        <v>8030439.5900528599</v>
      </c>
      <c r="N46" s="50">
        <f t="shared" si="8"/>
        <v>552850.65</v>
      </c>
      <c r="O46" s="50">
        <f t="shared" si="8"/>
        <v>1568585.9064045048</v>
      </c>
      <c r="P46" s="50">
        <f t="shared" si="8"/>
        <v>1261</v>
      </c>
      <c r="Q46" s="54">
        <f t="shared" si="8"/>
        <v>123760.0686308</v>
      </c>
      <c r="R46" s="90">
        <f t="shared" si="8"/>
        <v>3800407.85</v>
      </c>
      <c r="S46" s="85">
        <f t="shared" si="8"/>
        <v>15703869.691155583</v>
      </c>
      <c r="T46" s="28"/>
      <c r="U46" s="47"/>
    </row>
    <row r="47" spans="1:21" s="57" customFormat="1" ht="40.799999999999997" customHeight="1" thickBot="1">
      <c r="A47" s="47"/>
      <c r="B47" s="77"/>
      <c r="C47" s="50" t="s">
        <v>56</v>
      </c>
      <c r="D47" s="50">
        <f t="shared" ref="D47:S47" si="9">D41</f>
        <v>404558</v>
      </c>
      <c r="E47" s="50">
        <f t="shared" si="9"/>
        <v>967228.74999999988</v>
      </c>
      <c r="F47" s="50">
        <f t="shared" si="9"/>
        <v>388229</v>
      </c>
      <c r="G47" s="50">
        <f t="shared" si="9"/>
        <v>910347.1311</v>
      </c>
      <c r="H47" s="50">
        <f t="shared" si="9"/>
        <v>299097</v>
      </c>
      <c r="I47" s="50">
        <f t="shared" si="9"/>
        <v>784946.51</v>
      </c>
      <c r="J47" s="50">
        <f t="shared" si="9"/>
        <v>259142</v>
      </c>
      <c r="K47" s="50">
        <f t="shared" si="9"/>
        <v>555445.32356419787</v>
      </c>
      <c r="L47" s="50">
        <f t="shared" si="9"/>
        <v>83557</v>
      </c>
      <c r="M47" s="50">
        <f t="shared" si="9"/>
        <v>88444</v>
      </c>
      <c r="N47" s="50">
        <f t="shared" si="9"/>
        <v>5575</v>
      </c>
      <c r="O47" s="50">
        <f t="shared" si="9"/>
        <v>37107.491099999999</v>
      </c>
      <c r="P47" s="50">
        <f t="shared" si="9"/>
        <v>0</v>
      </c>
      <c r="Q47" s="34">
        <f t="shared" si="9"/>
        <v>0</v>
      </c>
      <c r="R47" s="90">
        <f t="shared" si="9"/>
        <v>16329</v>
      </c>
      <c r="S47" s="85">
        <f t="shared" si="9"/>
        <v>56881.501700000001</v>
      </c>
      <c r="T47" s="28"/>
      <c r="U47" s="47"/>
    </row>
    <row r="48" spans="1:21" s="57" customFormat="1" ht="40.799999999999997" customHeight="1" thickBot="1">
      <c r="A48" s="47"/>
      <c r="B48" s="48"/>
      <c r="C48" s="49" t="s">
        <v>57</v>
      </c>
      <c r="D48" s="50">
        <f t="shared" ref="D48:S48" si="10">D46+D47</f>
        <v>7585824</v>
      </c>
      <c r="E48" s="50">
        <f t="shared" si="10"/>
        <v>33573422.696744397</v>
      </c>
      <c r="F48" s="50">
        <f t="shared" si="10"/>
        <v>3769087.15</v>
      </c>
      <c r="G48" s="50">
        <f t="shared" si="10"/>
        <v>17812671.38668881</v>
      </c>
      <c r="H48" s="50">
        <f t="shared" si="10"/>
        <v>2568246.5</v>
      </c>
      <c r="I48" s="50">
        <f t="shared" si="10"/>
        <v>7964485.2005006466</v>
      </c>
      <c r="J48" s="50">
        <f t="shared" si="10"/>
        <v>1773548</v>
      </c>
      <c r="K48" s="50">
        <f t="shared" si="10"/>
        <v>3357737.3403924629</v>
      </c>
      <c r="L48" s="50">
        <f t="shared" si="10"/>
        <v>641154</v>
      </c>
      <c r="M48" s="50">
        <f t="shared" si="10"/>
        <v>8118883.5900528599</v>
      </c>
      <c r="N48" s="50">
        <f t="shared" si="10"/>
        <v>558425.65</v>
      </c>
      <c r="O48" s="50">
        <f t="shared" si="10"/>
        <v>1605693.3975045048</v>
      </c>
      <c r="P48" s="50">
        <f t="shared" si="10"/>
        <v>1261</v>
      </c>
      <c r="Q48" s="54">
        <f t="shared" si="10"/>
        <v>123760.0686308</v>
      </c>
      <c r="R48" s="90">
        <f t="shared" si="10"/>
        <v>3816736.85</v>
      </c>
      <c r="S48" s="91">
        <f t="shared" si="10"/>
        <v>15760751.192855584</v>
      </c>
      <c r="T48" s="28"/>
      <c r="U48" s="47"/>
    </row>
    <row r="49" spans="1:21" s="57" customFormat="1" ht="24.9" customHeight="1" thickBot="1">
      <c r="A49" s="47"/>
      <c r="B49" s="86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92"/>
      <c r="Q49" s="93"/>
      <c r="R49" s="94"/>
      <c r="S49" s="95"/>
      <c r="T49" s="28"/>
      <c r="U49" s="47"/>
    </row>
    <row r="50" spans="1:21" s="57" customFormat="1" ht="43.8" customHeight="1" thickBot="1">
      <c r="A50" s="153"/>
      <c r="B50" s="77"/>
      <c r="C50" s="96" t="s">
        <v>58</v>
      </c>
      <c r="D50" s="96">
        <f t="shared" ref="D50:S50" si="11">D48+D44</f>
        <v>9043279</v>
      </c>
      <c r="E50" s="96">
        <f t="shared" si="11"/>
        <v>34642226.982044294</v>
      </c>
      <c r="F50" s="96">
        <f t="shared" si="11"/>
        <v>5085102.1500000004</v>
      </c>
      <c r="G50" s="96">
        <f t="shared" si="11"/>
        <v>18751888.690118808</v>
      </c>
      <c r="H50" s="96">
        <f t="shared" si="11"/>
        <v>3664063.5</v>
      </c>
      <c r="I50" s="96">
        <f t="shared" si="11"/>
        <v>8766795.6546876468</v>
      </c>
      <c r="J50" s="96">
        <f t="shared" si="11"/>
        <v>2552138</v>
      </c>
      <c r="K50" s="96">
        <f t="shared" si="11"/>
        <v>3887757.8423233628</v>
      </c>
      <c r="L50" s="96">
        <f t="shared" si="11"/>
        <v>649756</v>
      </c>
      <c r="M50" s="96">
        <f t="shared" si="11"/>
        <v>8127858.0800528601</v>
      </c>
      <c r="N50" s="96">
        <f t="shared" si="11"/>
        <v>770021.65</v>
      </c>
      <c r="O50" s="96">
        <f t="shared" si="11"/>
        <v>1733625.7567475047</v>
      </c>
      <c r="P50" s="96">
        <f t="shared" si="11"/>
        <v>1261</v>
      </c>
      <c r="Q50" s="97">
        <f t="shared" si="11"/>
        <v>123760.0686308</v>
      </c>
      <c r="R50" s="98">
        <f t="shared" si="11"/>
        <v>3958176.85</v>
      </c>
      <c r="S50" s="99">
        <f t="shared" si="11"/>
        <v>15890338.174725484</v>
      </c>
      <c r="T50" s="28"/>
      <c r="U50" s="47"/>
    </row>
    <row r="51" spans="1:21" ht="41.4" customHeight="1">
      <c r="A51" s="100"/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52" t="s">
        <v>59</v>
      </c>
      <c r="P51" s="152"/>
      <c r="Q51" s="152"/>
      <c r="R51" s="152"/>
      <c r="S51" s="103"/>
      <c r="T51" s="100"/>
      <c r="U51" s="100"/>
    </row>
    <row r="53" spans="1:21">
      <c r="I53" s="105"/>
    </row>
  </sheetData>
  <mergeCells count="27">
    <mergeCell ref="C49:O49"/>
    <mergeCell ref="O51:R51"/>
    <mergeCell ref="R7:S7"/>
    <mergeCell ref="C8:Q8"/>
    <mergeCell ref="C22:S22"/>
    <mergeCell ref="C39:S39"/>
    <mergeCell ref="C42:S42"/>
    <mergeCell ref="C45:M45"/>
    <mergeCell ref="H7:I7"/>
    <mergeCell ref="J7:K7"/>
    <mergeCell ref="L7:M7"/>
    <mergeCell ref="N7:O7"/>
    <mergeCell ref="P7:Q7"/>
    <mergeCell ref="B1:Q1"/>
    <mergeCell ref="B2:S2"/>
    <mergeCell ref="B3:S3"/>
    <mergeCell ref="B4:B6"/>
    <mergeCell ref="C4:C6"/>
    <mergeCell ref="D4:E5"/>
    <mergeCell ref="F4:G5"/>
    <mergeCell ref="H4:Q4"/>
    <mergeCell ref="R4:S5"/>
    <mergeCell ref="H5:I5"/>
    <mergeCell ref="J5:K5"/>
    <mergeCell ref="L5:M5"/>
    <mergeCell ref="N5:O5"/>
    <mergeCell ref="P5:Q5"/>
  </mergeCells>
  <printOptions horizontalCentered="1"/>
  <pageMargins left="0.35" right="0.17" top="0.93" bottom="0.17" header="0.17" footer="0.17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Priority</vt:lpstr>
      <vt:lpstr>Priority!Print_Area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2023-08-10T12:12:46Z</cp:lastPrinted>
  <dcterms:created xsi:type="dcterms:W3CDTF">2023-08-01T05:35:35Z</dcterms:created>
  <dcterms:modified xsi:type="dcterms:W3CDTF">2023-08-10T12:12:50Z</dcterms:modified>
</cp:coreProperties>
</file>