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esktop\166th SLBC MEETING\166TH SLBC FINAL\"/>
    </mc:Choice>
  </mc:AlternateContent>
  <bookViews>
    <workbookView xWindow="0" yWindow="0" windowWidth="23040" windowHeight="8784"/>
  </bookViews>
  <sheets>
    <sheet name="PMMY Progress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'PMMY Progress'!$A$1:$BH$39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8" i="1" l="1"/>
  <c r="BF38" i="1"/>
  <c r="BE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E37" i="1"/>
  <c r="AP37" i="1"/>
  <c r="BH37" i="1" s="1"/>
  <c r="BE36" i="1"/>
  <c r="AP36" i="1"/>
  <c r="BH36" i="1" s="1"/>
  <c r="AO36" i="1"/>
  <c r="AN36" i="1"/>
  <c r="AM36" i="1"/>
  <c r="AL36" i="1"/>
  <c r="AK36" i="1"/>
  <c r="AJ36" i="1"/>
  <c r="AI36" i="1"/>
  <c r="AH36" i="1"/>
  <c r="AG36" i="1"/>
  <c r="BE35" i="1"/>
  <c r="AP35" i="1"/>
  <c r="BH35" i="1" s="1"/>
  <c r="AO35" i="1"/>
  <c r="AN35" i="1"/>
  <c r="AM35" i="1"/>
  <c r="AL35" i="1"/>
  <c r="AK35" i="1"/>
  <c r="AJ35" i="1"/>
  <c r="AI35" i="1"/>
  <c r="AH35" i="1"/>
  <c r="AG35" i="1"/>
  <c r="BH34" i="1"/>
  <c r="BE34" i="1"/>
  <c r="BE33" i="1"/>
  <c r="AP33" i="1"/>
  <c r="BH33" i="1" s="1"/>
  <c r="AO33" i="1"/>
  <c r="AN33" i="1"/>
  <c r="AM33" i="1"/>
  <c r="AL33" i="1"/>
  <c r="AK33" i="1"/>
  <c r="AJ33" i="1"/>
  <c r="AI33" i="1"/>
  <c r="AH33" i="1"/>
  <c r="AG33" i="1"/>
  <c r="BH32" i="1"/>
  <c r="BE32" i="1"/>
  <c r="BH31" i="1"/>
  <c r="BE31" i="1"/>
  <c r="AP31" i="1"/>
  <c r="AO31" i="1"/>
  <c r="AN31" i="1"/>
  <c r="AM31" i="1"/>
  <c r="AL31" i="1"/>
  <c r="AK31" i="1"/>
  <c r="AJ31" i="1"/>
  <c r="AI31" i="1"/>
  <c r="AH31" i="1"/>
  <c r="AG31" i="1"/>
  <c r="BH30" i="1"/>
  <c r="BE30" i="1"/>
  <c r="AP30" i="1"/>
  <c r="AO30" i="1"/>
  <c r="AN30" i="1"/>
  <c r="AM30" i="1"/>
  <c r="AL30" i="1"/>
  <c r="AK30" i="1"/>
  <c r="AJ30" i="1"/>
  <c r="AI30" i="1"/>
  <c r="AH30" i="1"/>
  <c r="BE29" i="1"/>
  <c r="AP29" i="1"/>
  <c r="BH29" i="1" s="1"/>
  <c r="AO29" i="1"/>
  <c r="AN29" i="1"/>
  <c r="AM29" i="1"/>
  <c r="AL29" i="1"/>
  <c r="AK29" i="1"/>
  <c r="AJ29" i="1"/>
  <c r="AI29" i="1"/>
  <c r="AH29" i="1"/>
  <c r="AG29" i="1"/>
  <c r="BE28" i="1"/>
  <c r="AP28" i="1"/>
  <c r="BH28" i="1" s="1"/>
  <c r="AO28" i="1"/>
  <c r="AN28" i="1"/>
  <c r="AM28" i="1"/>
  <c r="AL28" i="1"/>
  <c r="AK28" i="1"/>
  <c r="AJ28" i="1"/>
  <c r="AI28" i="1"/>
  <c r="AH28" i="1"/>
  <c r="BE27" i="1"/>
  <c r="AP27" i="1"/>
  <c r="BH27" i="1" s="1"/>
  <c r="AO27" i="1"/>
  <c r="AN27" i="1"/>
  <c r="AM27" i="1"/>
  <c r="AL27" i="1"/>
  <c r="AK27" i="1"/>
  <c r="AJ27" i="1"/>
  <c r="AI27" i="1"/>
  <c r="AH27" i="1"/>
  <c r="AG27" i="1"/>
  <c r="BE26" i="1"/>
  <c r="AP26" i="1"/>
  <c r="BH26" i="1" s="1"/>
  <c r="AO26" i="1"/>
  <c r="AN26" i="1"/>
  <c r="AM26" i="1"/>
  <c r="AL26" i="1"/>
  <c r="AK26" i="1"/>
  <c r="AJ26" i="1"/>
  <c r="AI26" i="1"/>
  <c r="AH26" i="1"/>
  <c r="AG26" i="1"/>
  <c r="BE25" i="1"/>
  <c r="AP25" i="1"/>
  <c r="BH25" i="1" s="1"/>
  <c r="AO25" i="1"/>
  <c r="AN25" i="1"/>
  <c r="AM25" i="1"/>
  <c r="AL25" i="1"/>
  <c r="AK25" i="1"/>
  <c r="AJ25" i="1"/>
  <c r="AI25" i="1"/>
  <c r="AH25" i="1"/>
  <c r="AG25" i="1"/>
  <c r="BE24" i="1"/>
  <c r="AP24" i="1"/>
  <c r="BH24" i="1" s="1"/>
  <c r="AO24" i="1"/>
  <c r="AN24" i="1"/>
  <c r="AM24" i="1"/>
  <c r="AL24" i="1"/>
  <c r="AK24" i="1"/>
  <c r="AJ24" i="1"/>
  <c r="AI24" i="1"/>
  <c r="AH24" i="1"/>
  <c r="AG24" i="1"/>
  <c r="BE23" i="1"/>
  <c r="AP23" i="1"/>
  <c r="BH23" i="1" s="1"/>
  <c r="AO23" i="1"/>
  <c r="AN23" i="1"/>
  <c r="AM23" i="1"/>
  <c r="AL23" i="1"/>
  <c r="AK23" i="1"/>
  <c r="AJ23" i="1"/>
  <c r="AI23" i="1"/>
  <c r="AH23" i="1"/>
  <c r="AG23" i="1"/>
  <c r="BE22" i="1"/>
  <c r="AP22" i="1"/>
  <c r="BH22" i="1" s="1"/>
  <c r="AO22" i="1"/>
  <c r="AN22" i="1"/>
  <c r="AM22" i="1"/>
  <c r="AL22" i="1"/>
  <c r="AK22" i="1"/>
  <c r="AJ22" i="1"/>
  <c r="AI22" i="1"/>
  <c r="AH22" i="1"/>
  <c r="AG22" i="1"/>
  <c r="BE21" i="1"/>
  <c r="AP21" i="1"/>
  <c r="BH21" i="1" s="1"/>
  <c r="AO21" i="1"/>
  <c r="AN21" i="1"/>
  <c r="AM21" i="1"/>
  <c r="AL21" i="1"/>
  <c r="AK21" i="1"/>
  <c r="AJ21" i="1"/>
  <c r="AI21" i="1"/>
  <c r="AH21" i="1"/>
  <c r="AG21" i="1"/>
  <c r="BE20" i="1"/>
  <c r="AP20" i="1"/>
  <c r="BH20" i="1" s="1"/>
  <c r="AO20" i="1"/>
  <c r="AN20" i="1"/>
  <c r="AM20" i="1"/>
  <c r="AL20" i="1"/>
  <c r="AK20" i="1"/>
  <c r="AJ20" i="1"/>
  <c r="AI20" i="1"/>
  <c r="AH20" i="1"/>
  <c r="AG20" i="1"/>
  <c r="BE19" i="1"/>
  <c r="AP19" i="1"/>
  <c r="BH19" i="1" s="1"/>
  <c r="AO19" i="1"/>
  <c r="AN19" i="1"/>
  <c r="AM19" i="1"/>
  <c r="AL19" i="1"/>
  <c r="AK19" i="1"/>
  <c r="AK38" i="1" s="1"/>
  <c r="AJ19" i="1"/>
  <c r="AJ38" i="1" s="1"/>
  <c r="AI19" i="1"/>
  <c r="AH19" i="1"/>
  <c r="AG19" i="1"/>
  <c r="BH18" i="1"/>
  <c r="BE18" i="1"/>
  <c r="BH17" i="1"/>
  <c r="BE17" i="1"/>
  <c r="AP17" i="1"/>
  <c r="AO17" i="1"/>
  <c r="AN17" i="1"/>
  <c r="AM17" i="1"/>
  <c r="AL17" i="1"/>
  <c r="AK17" i="1"/>
  <c r="AJ17" i="1"/>
  <c r="AI17" i="1"/>
  <c r="AH17" i="1"/>
  <c r="AG17" i="1"/>
  <c r="BH16" i="1"/>
  <c r="BE16" i="1"/>
  <c r="AP16" i="1"/>
  <c r="AO16" i="1"/>
  <c r="AN16" i="1"/>
  <c r="AM16" i="1"/>
  <c r="AL16" i="1"/>
  <c r="AK16" i="1"/>
  <c r="AJ16" i="1"/>
  <c r="AI16" i="1"/>
  <c r="AH16" i="1"/>
  <c r="AG16" i="1"/>
  <c r="BH15" i="1"/>
  <c r="BE15" i="1"/>
  <c r="AP15" i="1"/>
  <c r="AO15" i="1"/>
  <c r="AN15" i="1"/>
  <c r="AM15" i="1"/>
  <c r="AL15" i="1"/>
  <c r="AK15" i="1"/>
  <c r="AJ15" i="1"/>
  <c r="AI15" i="1"/>
  <c r="AH15" i="1"/>
  <c r="AG15" i="1"/>
  <c r="BH14" i="1"/>
  <c r="BE14" i="1"/>
  <c r="AP14" i="1"/>
  <c r="AO14" i="1"/>
  <c r="AN14" i="1"/>
  <c r="AM14" i="1"/>
  <c r="AL14" i="1"/>
  <c r="AK14" i="1"/>
  <c r="AJ14" i="1"/>
  <c r="AI14" i="1"/>
  <c r="AH14" i="1"/>
  <c r="AG14" i="1"/>
  <c r="BH13" i="1"/>
  <c r="BE13" i="1"/>
  <c r="AP13" i="1"/>
  <c r="AO13" i="1"/>
  <c r="AN13" i="1"/>
  <c r="AM13" i="1"/>
  <c r="AL13" i="1"/>
  <c r="AK13" i="1"/>
  <c r="AJ13" i="1"/>
  <c r="AI13" i="1"/>
  <c r="AH13" i="1"/>
  <c r="AG13" i="1"/>
  <c r="BH12" i="1"/>
  <c r="BE12" i="1"/>
  <c r="AP12" i="1"/>
  <c r="AO12" i="1"/>
  <c r="AN12" i="1"/>
  <c r="AM12" i="1"/>
  <c r="AL12" i="1"/>
  <c r="AK12" i="1"/>
  <c r="AJ12" i="1"/>
  <c r="AI12" i="1"/>
  <c r="AH12" i="1"/>
  <c r="AG12" i="1"/>
  <c r="BH11" i="1"/>
  <c r="BE11" i="1"/>
  <c r="AP11" i="1"/>
  <c r="AO11" i="1"/>
  <c r="AN11" i="1"/>
  <c r="AM11" i="1"/>
  <c r="AL11" i="1"/>
  <c r="AK11" i="1"/>
  <c r="AJ11" i="1"/>
  <c r="AI11" i="1"/>
  <c r="AH11" i="1"/>
  <c r="AG11" i="1"/>
  <c r="BH10" i="1"/>
  <c r="BE10" i="1"/>
  <c r="AP10" i="1"/>
  <c r="AO10" i="1"/>
  <c r="AN10" i="1"/>
  <c r="AM10" i="1"/>
  <c r="AL10" i="1"/>
  <c r="AK10" i="1"/>
  <c r="AJ10" i="1"/>
  <c r="AI10" i="1"/>
  <c r="AH10" i="1"/>
  <c r="AG10" i="1"/>
  <c r="BH9" i="1"/>
  <c r="BE9" i="1"/>
  <c r="AP9" i="1"/>
  <c r="AO9" i="1"/>
  <c r="AO38" i="1" s="1"/>
  <c r="AN9" i="1"/>
  <c r="AN38" i="1" s="1"/>
  <c r="AM9" i="1"/>
  <c r="AM38" i="1" s="1"/>
  <c r="AL9" i="1"/>
  <c r="AL38" i="1" s="1"/>
  <c r="AK9" i="1"/>
  <c r="AJ9" i="1"/>
  <c r="AI9" i="1"/>
  <c r="AI38" i="1" s="1"/>
  <c r="AH9" i="1"/>
  <c r="AH38" i="1" s="1"/>
  <c r="AG9" i="1"/>
  <c r="AG38" i="1" s="1"/>
  <c r="AP38" i="1" l="1"/>
  <c r="BH38" i="1" s="1"/>
  <c r="BJ21" i="1"/>
</calcChain>
</file>

<file path=xl/sharedStrings.xml><?xml version="1.0" encoding="utf-8"?>
<sst xmlns="http://schemas.openxmlformats.org/spreadsheetml/2006/main" count="124" uniqueCount="75">
  <si>
    <r>
      <t xml:space="preserve">                                                                                   </t>
    </r>
    <r>
      <rPr>
        <b/>
        <sz val="15"/>
        <color theme="1"/>
        <rFont val="Calibri"/>
        <family val="2"/>
      </rPr>
      <t xml:space="preserve"> (Amount in Lakhs)</t>
    </r>
  </si>
  <si>
    <t>Sr. No.</t>
  </si>
  <si>
    <t>Name of Banks</t>
  </si>
  <si>
    <t>SHISHU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</si>
  <si>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</si>
  <si>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</si>
  <si>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</si>
  <si>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Total Outstanding as on 30.09.2023 (Column 5+10+15)</t>
  </si>
  <si>
    <t>Number of MUDRA Cards Issued as on date</t>
  </si>
  <si>
    <t>Annual Target Amount (01.04.2023 To 31.03.2024)</t>
  </si>
  <si>
    <t>Prorata Target amount (01.04.2021 to 31.12.2021)</t>
  </si>
  <si>
    <t>Achievement Number of Accounts (01.07.2023 to 30.09.2023)</t>
  </si>
  <si>
    <t>Achievement against Target Amount (01.04.2021 to 31.12.2021)</t>
  </si>
  <si>
    <t>Achievement against Target Amount (01.04.2021 to 30.09.2021)</t>
  </si>
  <si>
    <t>Achievement against Target Amount (01.10.2021 to 31.12.2021)</t>
  </si>
  <si>
    <t>Achievement against Target Amount (01.07.2021 to 30.09.2021)</t>
  </si>
  <si>
    <t>Achievement against Target Amount (01.04.2021 to 30.06.2021)</t>
  </si>
  <si>
    <t>Achievement against Target Amount (01.07.2023 to 30.09.2023)</t>
  </si>
  <si>
    <t>Achievement Number of Accounts (01.04.2021 to 31.12.2021)</t>
  </si>
  <si>
    <t>Achievement Number of Accounts (01.04.2021 to 30.09.2021)</t>
  </si>
  <si>
    <t>Achievement Number of Accounts (01.10.2021 to 31.12.2021)</t>
  </si>
  <si>
    <t>Achievement Number of Accounts (01.04.2021 to 30.06.2021)</t>
  </si>
  <si>
    <t>%age Achievement</t>
  </si>
  <si>
    <t>Total NPA under PMMY as on 30.09.2023</t>
  </si>
  <si>
    <t>%age of NPA Amount to Total O/S</t>
  </si>
  <si>
    <t>Q.E SEP 2023  (01.07.2023 TO 30.09.2023)</t>
  </si>
  <si>
    <t>Total Outstanding as on 30.09.2023</t>
  </si>
  <si>
    <t xml:space="preserve">Sanctioned </t>
  </si>
  <si>
    <t>Disbursed</t>
  </si>
  <si>
    <t>out of (2) disbursement to WOMEN beneficiaries</t>
  </si>
  <si>
    <t>out of (2) disbursement to SC/ST beneficiaries</t>
  </si>
  <si>
    <t>Sanctioned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</si>
  <si>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</si>
  <si>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</si>
  <si>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</si>
  <si>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</si>
  <si>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</si>
  <si>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</si>
  <si>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A/cs</t>
  </si>
  <si>
    <t>Amt.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</si>
  <si>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</si>
  <si>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</si>
  <si>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</si>
  <si>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</si>
  <si>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</si>
  <si>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</si>
  <si>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</si>
  <si>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</si>
  <si>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</si>
  <si>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</si>
  <si>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</si>
  <si>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</si>
  <si>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</si>
  <si>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</si>
  <si>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</si>
  <si>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</si>
  <si>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</si>
  <si>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</si>
  <si>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</si>
  <si>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</si>
  <si>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</si>
  <si>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</si>
  <si>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</si>
  <si>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</si>
  <si>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</si>
  <si>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</si>
  <si>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</si>
  <si>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</si>
  <si>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PUNJAB STATE COOPERATIVE BANK</t>
  </si>
  <si>
    <t>TOTAL</t>
  </si>
  <si>
    <t>SLBC PUNJAB</t>
  </si>
  <si>
    <t xml:space="preserve">                                                                                                                   PRADHAN MANTRI MUDRA YOJANA (PMMY) - Progress as on 30.09.2023         Annexure-15</t>
  </si>
  <si>
    <t>Annexure -15</t>
  </si>
  <si>
    <t>Q.E SEPTEMBER  2023 (01.07.2023 TO 30.09.2023)</t>
  </si>
  <si>
    <t>Q.E SEPTEMBER 2023 (01.07.2023 TO 30.09.2023)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</si>
</sst>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5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6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20"/>
      <color theme="1"/>
      <name val="Tahoma"/>
      <family val="2"/>
    </font>
    <font>
      <b/>
      <sz val="20"/>
      <name val="Tahoma"/>
      <family val="2"/>
    </font>
    <font>
      <sz val="21"/>
      <color theme="1"/>
      <name val="Calibri"/>
      <family val="2"/>
      <scheme val="minor"/>
    </font>
    <font>
      <b/>
      <sz val="21"/>
      <color theme="1"/>
      <name val="Tahoma"/>
      <family val="2"/>
    </font>
    <font>
      <sz val="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33">
    <xf numFmtId="0" fontId="0" fillId="0" borderId="0" xfId="0"/>
    <xf numFmtId="0" fontId="5" fillId="0" borderId="0" xfId="1" applyFont="1" applyFill="1"/>
    <xf numFmtId="0" fontId="7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15" fillId="2" borderId="33" xfId="1" applyFont="1" applyFill="1" applyBorder="1" applyAlignment="1">
      <alignment horizontal="center" vertical="top" wrapText="1"/>
    </xf>
    <xf numFmtId="0" fontId="15" fillId="2" borderId="34" xfId="1" applyFont="1" applyFill="1" applyBorder="1" applyAlignment="1">
      <alignment horizontal="center" vertical="top" wrapText="1"/>
    </xf>
    <xf numFmtId="0" fontId="15" fillId="2" borderId="35" xfId="1" applyFont="1" applyFill="1" applyBorder="1" applyAlignment="1">
      <alignment horizontal="center" vertical="top" wrapText="1"/>
    </xf>
    <xf numFmtId="0" fontId="15" fillId="2" borderId="29" xfId="1" applyFont="1" applyFill="1" applyBorder="1" applyAlignment="1">
      <alignment horizontal="center" vertical="top" wrapText="1"/>
    </xf>
    <xf numFmtId="0" fontId="15" fillId="2" borderId="36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" fillId="2" borderId="6" xfId="1" applyFont="1" applyFill="1" applyBorder="1"/>
    <xf numFmtId="0" fontId="16" fillId="2" borderId="6" xfId="1" applyFont="1" applyFill="1" applyBorder="1" applyAlignment="1">
      <alignment vertical="center" wrapText="1"/>
    </xf>
    <xf numFmtId="0" fontId="15" fillId="2" borderId="42" xfId="1" applyFont="1" applyFill="1" applyBorder="1" applyAlignment="1">
      <alignment horizontal="center" vertical="top" wrapText="1"/>
    </xf>
    <xf numFmtId="9" fontId="15" fillId="2" borderId="42" xfId="2" applyFont="1" applyFill="1" applyBorder="1" applyAlignment="1">
      <alignment horizontal="center" vertical="top" wrapText="1"/>
    </xf>
    <xf numFmtId="0" fontId="15" fillId="2" borderId="45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vertical="center"/>
    </xf>
    <xf numFmtId="1" fontId="18" fillId="2" borderId="39" xfId="3" applyNumberFormat="1" applyFont="1" applyFill="1" applyBorder="1" applyAlignment="1">
      <alignment vertical="center"/>
    </xf>
    <xf numFmtId="1" fontId="18" fillId="2" borderId="42" xfId="3" applyNumberFormat="1" applyFont="1" applyFill="1" applyBorder="1" applyAlignment="1">
      <alignment vertical="center"/>
    </xf>
    <xf numFmtId="1" fontId="18" fillId="2" borderId="42" xfId="1" applyNumberFormat="1" applyFont="1" applyFill="1" applyBorder="1" applyAlignment="1">
      <alignment horizontal="right" vertical="center"/>
    </xf>
    <xf numFmtId="1" fontId="18" fillId="2" borderId="42" xfId="1" applyNumberFormat="1" applyFont="1" applyFill="1" applyBorder="1" applyAlignment="1">
      <alignment horizontal="right" vertical="center" wrapText="1"/>
    </xf>
    <xf numFmtId="1" fontId="18" fillId="2" borderId="42" xfId="1" applyNumberFormat="1" applyFont="1" applyFill="1" applyBorder="1" applyAlignment="1">
      <alignment vertical="center" wrapText="1"/>
    </xf>
    <xf numFmtId="1" fontId="18" fillId="2" borderId="40" xfId="1" applyNumberFormat="1" applyFont="1" applyFill="1" applyBorder="1" applyAlignment="1">
      <alignment vertical="center" wrapText="1"/>
    </xf>
    <xf numFmtId="1" fontId="18" fillId="2" borderId="46" xfId="1" applyNumberFormat="1" applyFont="1" applyFill="1" applyBorder="1" applyAlignment="1">
      <alignment vertical="center" wrapText="1"/>
    </xf>
    <xf numFmtId="0" fontId="18" fillId="2" borderId="42" xfId="1" applyFont="1" applyFill="1" applyBorder="1" applyAlignment="1">
      <alignment vertical="center" wrapText="1"/>
    </xf>
    <xf numFmtId="9" fontId="18" fillId="2" borderId="42" xfId="2" applyFont="1" applyFill="1" applyBorder="1" applyAlignment="1">
      <alignment vertical="center" wrapText="1"/>
    </xf>
    <xf numFmtId="9" fontId="18" fillId="2" borderId="45" xfId="2" applyFont="1" applyFill="1" applyBorder="1" applyAlignment="1">
      <alignment vertical="center" wrapText="1"/>
    </xf>
    <xf numFmtId="0" fontId="7" fillId="3" borderId="0" xfId="1" applyFont="1" applyFill="1"/>
    <xf numFmtId="1" fontId="18" fillId="2" borderId="47" xfId="3" applyNumberFormat="1" applyFont="1" applyFill="1" applyBorder="1" applyAlignment="1">
      <alignment vertical="center"/>
    </xf>
    <xf numFmtId="1" fontId="18" fillId="2" borderId="24" xfId="1" applyNumberFormat="1" applyFont="1" applyFill="1" applyBorder="1" applyAlignment="1">
      <alignment horizontal="right" vertical="center" wrapText="1"/>
    </xf>
    <xf numFmtId="1" fontId="18" fillId="2" borderId="24" xfId="1" applyNumberFormat="1" applyFont="1" applyFill="1" applyBorder="1" applyAlignment="1">
      <alignment vertical="center" wrapText="1"/>
    </xf>
    <xf numFmtId="0" fontId="2" fillId="3" borderId="0" xfId="1" applyFont="1" applyFill="1"/>
    <xf numFmtId="1" fontId="18" fillId="2" borderId="24" xfId="3" applyNumberFormat="1" applyFont="1" applyFill="1" applyBorder="1" applyAlignment="1">
      <alignment vertical="center"/>
    </xf>
    <xf numFmtId="1" fontId="18" fillId="2" borderId="24" xfId="1" applyNumberFormat="1" applyFont="1" applyFill="1" applyBorder="1" applyAlignment="1">
      <alignment horizontal="right" vertical="center"/>
    </xf>
    <xf numFmtId="1" fontId="18" fillId="2" borderId="24" xfId="1" applyNumberFormat="1" applyFont="1" applyFill="1" applyBorder="1" applyAlignment="1">
      <alignment vertical="center"/>
    </xf>
    <xf numFmtId="0" fontId="18" fillId="2" borderId="24" xfId="1" applyFont="1" applyFill="1" applyBorder="1" applyAlignment="1">
      <alignment vertical="center" wrapText="1"/>
    </xf>
    <xf numFmtId="0" fontId="1" fillId="3" borderId="0" xfId="1" applyFont="1" applyFill="1"/>
    <xf numFmtId="0" fontId="11" fillId="2" borderId="18" xfId="1" applyFont="1" applyFill="1" applyBorder="1" applyAlignment="1">
      <alignment vertical="center" wrapText="1"/>
    </xf>
    <xf numFmtId="1" fontId="18" fillId="2" borderId="47" xfId="1" applyNumberFormat="1" applyFont="1" applyFill="1" applyBorder="1"/>
    <xf numFmtId="1" fontId="18" fillId="2" borderId="24" xfId="1" applyNumberFormat="1" applyFont="1" applyFill="1" applyBorder="1"/>
    <xf numFmtId="0" fontId="18" fillId="2" borderId="24" xfId="1" applyFont="1" applyFill="1" applyBorder="1"/>
    <xf numFmtId="0" fontId="18" fillId="2" borderId="42" xfId="1" applyFont="1" applyFill="1" applyBorder="1"/>
    <xf numFmtId="1" fontId="19" fillId="2" borderId="47" xfId="3" applyNumberFormat="1" applyFont="1" applyFill="1" applyBorder="1" applyAlignment="1">
      <alignment vertical="center"/>
    </xf>
    <xf numFmtId="1" fontId="19" fillId="2" borderId="24" xfId="3" applyNumberFormat="1" applyFont="1" applyFill="1" applyBorder="1" applyAlignment="1">
      <alignment vertical="center"/>
    </xf>
    <xf numFmtId="1" fontId="19" fillId="2" borderId="24" xfId="1" applyNumberFormat="1" applyFont="1" applyFill="1" applyBorder="1" applyAlignment="1">
      <alignment horizontal="right" vertical="center"/>
    </xf>
    <xf numFmtId="1" fontId="19" fillId="2" borderId="24" xfId="1" applyNumberFormat="1" applyFont="1" applyFill="1" applyBorder="1" applyAlignment="1">
      <alignment horizontal="right" vertical="center" wrapText="1"/>
    </xf>
    <xf numFmtId="1" fontId="19" fillId="2" borderId="24" xfId="1" applyNumberFormat="1" applyFont="1" applyFill="1" applyBorder="1" applyAlignment="1">
      <alignment vertical="center"/>
    </xf>
    <xf numFmtId="1" fontId="19" fillId="2" borderId="42" xfId="1" applyNumberFormat="1" applyFont="1" applyFill="1" applyBorder="1" applyAlignment="1">
      <alignment vertical="center" wrapText="1"/>
    </xf>
    <xf numFmtId="1" fontId="19" fillId="2" borderId="40" xfId="1" applyNumberFormat="1" applyFont="1" applyFill="1" applyBorder="1" applyAlignment="1">
      <alignment vertical="center" wrapText="1"/>
    </xf>
    <xf numFmtId="0" fontId="18" fillId="2" borderId="47" xfId="3" applyFont="1" applyFill="1" applyBorder="1" applyAlignment="1">
      <alignment vertical="center"/>
    </xf>
    <xf numFmtId="0" fontId="18" fillId="2" borderId="24" xfId="3" applyFont="1" applyFill="1" applyBorder="1" applyAlignment="1">
      <alignment vertical="center"/>
    </xf>
    <xf numFmtId="0" fontId="18" fillId="2" borderId="24" xfId="1" applyFont="1" applyFill="1" applyBorder="1" applyAlignment="1">
      <alignment horizontal="right" vertical="center"/>
    </xf>
    <xf numFmtId="0" fontId="18" fillId="2" borderId="24" xfId="1" applyFont="1" applyFill="1" applyBorder="1" applyAlignment="1">
      <alignment horizontal="right" vertical="center" wrapText="1"/>
    </xf>
    <xf numFmtId="0" fontId="18" fillId="2" borderId="24" xfId="1" applyFont="1" applyFill="1" applyBorder="1" applyAlignment="1">
      <alignment vertical="center"/>
    </xf>
    <xf numFmtId="0" fontId="18" fillId="2" borderId="40" xfId="1" applyFont="1" applyFill="1" applyBorder="1" applyAlignment="1">
      <alignment vertical="center" wrapText="1"/>
    </xf>
    <xf numFmtId="0" fontId="11" fillId="2" borderId="48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vertical="center" wrapText="1"/>
    </xf>
    <xf numFmtId="1" fontId="18" fillId="2" borderId="49" xfId="3" applyNumberFormat="1" applyFont="1" applyFill="1" applyBorder="1" applyAlignment="1">
      <alignment vertical="center"/>
    </xf>
    <xf numFmtId="1" fontId="18" fillId="2" borderId="50" xfId="3" applyNumberFormat="1" applyFont="1" applyFill="1" applyBorder="1" applyAlignment="1">
      <alignment vertical="center"/>
    </xf>
    <xf numFmtId="1" fontId="18" fillId="2" borderId="23" xfId="1" applyNumberFormat="1" applyFont="1" applyFill="1" applyBorder="1" applyAlignment="1">
      <alignment vertical="center" wrapText="1"/>
    </xf>
    <xf numFmtId="1" fontId="18" fillId="2" borderId="51" xfId="1" applyNumberFormat="1" applyFont="1" applyFill="1" applyBorder="1" applyAlignment="1">
      <alignment vertical="center" wrapText="1"/>
    </xf>
    <xf numFmtId="0" fontId="18" fillId="2" borderId="50" xfId="1" applyFont="1" applyFill="1" applyBorder="1" applyAlignment="1">
      <alignment vertical="center" wrapText="1"/>
    </xf>
    <xf numFmtId="0" fontId="18" fillId="2" borderId="23" xfId="1" applyFont="1" applyFill="1" applyBorder="1" applyAlignment="1">
      <alignment vertical="center" wrapText="1"/>
    </xf>
    <xf numFmtId="1" fontId="18" fillId="2" borderId="23" xfId="1" applyNumberFormat="1" applyFont="1" applyFill="1" applyBorder="1" applyAlignment="1">
      <alignment horizontal="right" vertical="center" wrapText="1"/>
    </xf>
    <xf numFmtId="0" fontId="20" fillId="2" borderId="52" xfId="1" applyFont="1" applyFill="1" applyBorder="1"/>
    <xf numFmtId="0" fontId="21" fillId="2" borderId="52" xfId="1" applyFont="1" applyFill="1" applyBorder="1" applyAlignment="1">
      <alignment vertical="center" wrapText="1"/>
    </xf>
    <xf numFmtId="1" fontId="21" fillId="2" borderId="53" xfId="1" applyNumberFormat="1" applyFont="1" applyFill="1" applyBorder="1" applyAlignment="1">
      <alignment vertical="center"/>
    </xf>
    <xf numFmtId="1" fontId="21" fillId="2" borderId="7" xfId="1" applyNumberFormat="1" applyFont="1" applyFill="1" applyBorder="1" applyAlignment="1">
      <alignment vertical="center"/>
    </xf>
    <xf numFmtId="1" fontId="18" fillId="2" borderId="8" xfId="1" applyNumberFormat="1" applyFont="1" applyFill="1" applyBorder="1" applyAlignment="1">
      <alignment vertical="center" wrapText="1"/>
    </xf>
    <xf numFmtId="1" fontId="21" fillId="2" borderId="7" xfId="1" applyNumberFormat="1" applyFont="1" applyFill="1" applyBorder="1" applyAlignment="1">
      <alignment vertical="center" wrapText="1"/>
    </xf>
    <xf numFmtId="0" fontId="22" fillId="0" borderId="0" xfId="1" applyFont="1" applyFill="1"/>
    <xf numFmtId="0" fontId="1" fillId="0" borderId="0" xfId="1" applyFont="1" applyFill="1"/>
    <xf numFmtId="9" fontId="0" fillId="0" borderId="0" xfId="2" applyFont="1" applyFill="1"/>
    <xf numFmtId="0" fontId="15" fillId="2" borderId="43" xfId="1" applyFont="1" applyFill="1" applyBorder="1" applyAlignment="1">
      <alignment horizontal="center" vertical="top" wrapText="1"/>
    </xf>
    <xf numFmtId="0" fontId="15" fillId="2" borderId="44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15" fillId="2" borderId="40" xfId="1" applyFont="1" applyFill="1" applyBorder="1" applyAlignment="1">
      <alignment horizontal="center" vertical="top" wrapText="1"/>
    </xf>
    <xf numFmtId="0" fontId="15" fillId="2" borderId="38" xfId="1" applyFont="1" applyFill="1" applyBorder="1" applyAlignment="1">
      <alignment horizontal="center" vertical="top" wrapText="1"/>
    </xf>
    <xf numFmtId="0" fontId="15" fillId="2" borderId="41" xfId="1" applyFont="1" applyFill="1" applyBorder="1" applyAlignment="1">
      <alignment horizontal="center" vertical="top" wrapText="1"/>
    </xf>
    <xf numFmtId="0" fontId="15" fillId="2" borderId="39" xfId="1" applyFont="1" applyFill="1" applyBorder="1" applyAlignment="1">
      <alignment horizontal="center" vertical="top" wrapText="1"/>
    </xf>
    <xf numFmtId="0" fontId="13" fillId="2" borderId="2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9" fontId="11" fillId="2" borderId="14" xfId="2" applyFont="1" applyFill="1" applyBorder="1" applyAlignment="1">
      <alignment horizontal="center" vertical="center" wrapText="1"/>
    </xf>
    <xf numFmtId="9" fontId="11" fillId="2" borderId="23" xfId="2" applyFont="1" applyFill="1" applyBorder="1" applyAlignment="1">
      <alignment horizontal="center" vertical="center" wrapText="1"/>
    </xf>
    <xf numFmtId="9" fontId="11" fillId="2" borderId="34" xfId="2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right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1" fillId="2" borderId="18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</cellXfs>
  <cellStyles count="4">
    <cellStyle name="Normal" xfId="0" builtinId="0"/>
    <cellStyle name="Normal 2 26" xfId="3"/>
    <cellStyle name="Normal 34" xfId="1"/>
    <cellStyle name="Percent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K39"/>
  <sheetViews>
    <sheetView tabSelected="1" view="pageBreakPreview" zoomScale="46" zoomScaleNormal="100" zoomScaleSheetLayoutView="46" workbookViewId="0">
      <pane xSplit="2" ySplit="8" topLeftCell="N33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S54" sqref="S54"/>
    </sheetView>
  </sheetViews>
  <sheetFormatPr defaultColWidth="8.88671875" defaultRowHeight="14.4" x14ac:dyDescent="0.3"/>
  <cols>
    <col min="1" max="1" width="7.6640625" style="72" customWidth="1"/>
    <col min="2" max="2" width="45.5546875" style="72" customWidth="1"/>
    <col min="3" max="3" width="16.88671875" style="72" customWidth="1"/>
    <col min="4" max="4" width="18" style="72" customWidth="1"/>
    <col min="5" max="5" width="23.33203125" style="72" customWidth="1"/>
    <col min="6" max="6" width="22.5546875" style="72" customWidth="1"/>
    <col min="7" max="7" width="18.21875" style="72" customWidth="1"/>
    <col min="8" max="8" width="16.5546875" style="72" customWidth="1"/>
    <col min="9" max="9" width="19.33203125" style="72" customWidth="1"/>
    <col min="10" max="11" width="17.21875" style="72" customWidth="1"/>
    <col min="12" max="12" width="24.109375" style="72" customWidth="1"/>
    <col min="13" max="13" width="22.44140625" style="72" customWidth="1"/>
    <col min="14" max="14" width="22.109375" style="72" customWidth="1"/>
    <col min="15" max="15" width="17" style="72" customWidth="1"/>
    <col min="16" max="16" width="20.77734375" style="72" customWidth="1"/>
    <col min="17" max="21" width="16.77734375" style="72" customWidth="1"/>
    <col min="22" max="22" width="22.21875" style="72" customWidth="1"/>
    <col min="23" max="30" width="18.44140625" style="72" customWidth="1"/>
    <col min="31" max="31" width="16.109375" style="72" customWidth="1"/>
    <col min="32" max="32" width="22" style="72" customWidth="1"/>
    <col min="33" max="33" width="17.88671875" style="72" customWidth="1"/>
    <col min="34" max="34" width="23.88671875" style="72" customWidth="1"/>
    <col min="35" max="35" width="17.88671875" style="72" customWidth="1"/>
    <col min="36" max="36" width="26" style="72" customWidth="1"/>
    <col min="37" max="37" width="17.88671875" style="72" customWidth="1"/>
    <col min="38" max="38" width="26.77734375" style="72" customWidth="1"/>
    <col min="39" max="40" width="17.88671875" style="72" customWidth="1"/>
    <col min="41" max="41" width="24.109375" style="72" customWidth="1"/>
    <col min="42" max="42" width="26.21875" style="72" customWidth="1"/>
    <col min="43" max="43" width="17.88671875" style="72" hidden="1" customWidth="1"/>
    <col min="44" max="44" width="22.77734375" style="72" customWidth="1"/>
    <col min="45" max="45" width="21.77734375" style="72" hidden="1" customWidth="1"/>
    <col min="46" max="46" width="21.77734375" style="72" customWidth="1"/>
    <col min="47" max="47" width="21.109375" style="72" hidden="1" customWidth="1"/>
    <col min="48" max="48" width="18.21875" style="72" hidden="1" customWidth="1"/>
    <col min="49" max="49" width="15.33203125" style="72" hidden="1" customWidth="1"/>
    <col min="50" max="50" width="12.88671875" style="72" hidden="1" customWidth="1"/>
    <col min="51" max="51" width="15" style="72" hidden="1" customWidth="1"/>
    <col min="52" max="52" width="25.5546875" style="72" customWidth="1"/>
    <col min="53" max="53" width="19.5546875" style="72" hidden="1" customWidth="1"/>
    <col min="54" max="54" width="18" style="72" hidden="1" customWidth="1"/>
    <col min="55" max="55" width="14.77734375" style="72" hidden="1" customWidth="1"/>
    <col min="56" max="56" width="13.77734375" style="72" hidden="1" customWidth="1"/>
    <col min="57" max="57" width="23.33203125" style="73" customWidth="1"/>
    <col min="58" max="58" width="18.77734375" style="72" customWidth="1"/>
    <col min="59" max="59" width="23.44140625" style="72" customWidth="1"/>
    <col min="60" max="60" width="17.88671875" style="72" customWidth="1"/>
    <col min="61" max="16384" width="8.88671875" style="2"/>
  </cols>
  <sheetData>
    <row r="1" spans="1:63" s="1" customFormat="1" ht="33" thickBot="1" x14ac:dyDescent="0.65">
      <c r="A1" s="102" t="s">
        <v>72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</row>
    <row r="2" spans="1:63" ht="39" thickBot="1" x14ac:dyDescent="0.75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5"/>
    </row>
    <row r="3" spans="1:63" s="3" customFormat="1" ht="20.399999999999999" customHeight="1" thickBot="1" x14ac:dyDescent="0.3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</row>
    <row r="4" spans="1:63" ht="75.599999999999994" customHeight="1" thickBot="1" x14ac:dyDescent="0.35">
      <c r="A4" s="107" t="s">
        <v>1</v>
      </c>
      <c r="B4" s="110" t="s">
        <v>2</v>
      </c>
      <c r="C4" s="113" t="s">
        <v>3</v>
      </c>
      <c r="D4" s="114"/>
      <c r="E4" s="114"/>
      <c r="F4" s="114"/>
      <c r="G4" s="114"/>
      <c r="H4" s="114"/>
      <c r="I4" s="114"/>
      <c r="J4" s="114"/>
      <c r="K4" s="114"/>
      <c r="L4" s="115"/>
      <c r="M4" s="116" t="s">
        <v>4</v>
      </c>
      <c r="N4" s="117"/>
      <c r="O4" s="117"/>
      <c r="P4" s="117"/>
      <c r="Q4" s="117"/>
      <c r="R4" s="117"/>
      <c r="S4" s="117"/>
      <c r="T4" s="117"/>
      <c r="U4" s="117"/>
      <c r="V4" s="118"/>
      <c r="W4" s="116" t="s">
        <v>5</v>
      </c>
      <c r="X4" s="117"/>
      <c r="Y4" s="117"/>
      <c r="Z4" s="117"/>
      <c r="AA4" s="117"/>
      <c r="AB4" s="117"/>
      <c r="AC4" s="117"/>
      <c r="AD4" s="117"/>
      <c r="AE4" s="117"/>
      <c r="AF4" s="117"/>
      <c r="AG4" s="119" t="s">
        <v>6</v>
      </c>
      <c r="AH4" s="120"/>
      <c r="AI4" s="120"/>
      <c r="AJ4" s="120"/>
      <c r="AK4" s="120"/>
      <c r="AL4" s="120"/>
      <c r="AM4" s="120"/>
      <c r="AN4" s="120"/>
      <c r="AO4" s="121" t="s">
        <v>7</v>
      </c>
      <c r="AP4" s="122"/>
      <c r="AQ4" s="127" t="s">
        <v>8</v>
      </c>
      <c r="AR4" s="130" t="s">
        <v>9</v>
      </c>
      <c r="AS4" s="93" t="s">
        <v>10</v>
      </c>
      <c r="AT4" s="93" t="s">
        <v>11</v>
      </c>
      <c r="AU4" s="93" t="s">
        <v>12</v>
      </c>
      <c r="AV4" s="93" t="s">
        <v>13</v>
      </c>
      <c r="AW4" s="93" t="s">
        <v>14</v>
      </c>
      <c r="AX4" s="93" t="s">
        <v>15</v>
      </c>
      <c r="AY4" s="93" t="s">
        <v>16</v>
      </c>
      <c r="AZ4" s="93" t="s">
        <v>17</v>
      </c>
      <c r="BA4" s="93" t="s">
        <v>18</v>
      </c>
      <c r="BB4" s="93" t="s">
        <v>19</v>
      </c>
      <c r="BC4" s="93" t="s">
        <v>20</v>
      </c>
      <c r="BD4" s="93" t="s">
        <v>21</v>
      </c>
      <c r="BE4" s="96" t="s">
        <v>22</v>
      </c>
      <c r="BF4" s="99" t="s">
        <v>23</v>
      </c>
      <c r="BG4" s="99"/>
      <c r="BH4" s="86" t="s">
        <v>24</v>
      </c>
    </row>
    <row r="5" spans="1:63" s="4" customFormat="1" ht="32.4" customHeight="1" thickBot="1" x14ac:dyDescent="0.45">
      <c r="A5" s="108"/>
      <c r="B5" s="111"/>
      <c r="C5" s="83" t="s">
        <v>25</v>
      </c>
      <c r="D5" s="83"/>
      <c r="E5" s="83"/>
      <c r="F5" s="83"/>
      <c r="G5" s="83"/>
      <c r="H5" s="83"/>
      <c r="I5" s="83"/>
      <c r="J5" s="84"/>
      <c r="K5" s="89" t="s">
        <v>26</v>
      </c>
      <c r="L5" s="90"/>
      <c r="M5" s="83" t="s">
        <v>25</v>
      </c>
      <c r="N5" s="83"/>
      <c r="O5" s="83"/>
      <c r="P5" s="83"/>
      <c r="Q5" s="83"/>
      <c r="R5" s="83"/>
      <c r="S5" s="83"/>
      <c r="T5" s="84"/>
      <c r="U5" s="89" t="s">
        <v>26</v>
      </c>
      <c r="V5" s="90"/>
      <c r="W5" s="83" t="s">
        <v>74</v>
      </c>
      <c r="X5" s="83"/>
      <c r="Y5" s="83"/>
      <c r="Z5" s="83"/>
      <c r="AA5" s="83"/>
      <c r="AB5" s="83"/>
      <c r="AC5" s="83"/>
      <c r="AD5" s="84"/>
      <c r="AE5" s="89" t="s">
        <v>26</v>
      </c>
      <c r="AF5" s="90"/>
      <c r="AG5" s="83" t="s">
        <v>73</v>
      </c>
      <c r="AH5" s="83"/>
      <c r="AI5" s="83"/>
      <c r="AJ5" s="83"/>
      <c r="AK5" s="83"/>
      <c r="AL5" s="83"/>
      <c r="AM5" s="83"/>
      <c r="AN5" s="84"/>
      <c r="AO5" s="123"/>
      <c r="AP5" s="124"/>
      <c r="AQ5" s="128"/>
      <c r="AR5" s="131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7"/>
      <c r="BF5" s="100"/>
      <c r="BG5" s="100"/>
      <c r="BH5" s="87"/>
    </row>
    <row r="6" spans="1:63" ht="113.25" customHeight="1" thickBot="1" x14ac:dyDescent="0.35">
      <c r="A6" s="108"/>
      <c r="B6" s="111"/>
      <c r="C6" s="85" t="s">
        <v>27</v>
      </c>
      <c r="D6" s="82"/>
      <c r="E6" s="81" t="s">
        <v>28</v>
      </c>
      <c r="F6" s="82"/>
      <c r="G6" s="81" t="s">
        <v>29</v>
      </c>
      <c r="H6" s="82"/>
      <c r="I6" s="81" t="s">
        <v>30</v>
      </c>
      <c r="J6" s="84"/>
      <c r="K6" s="91"/>
      <c r="L6" s="92"/>
      <c r="M6" s="85" t="s">
        <v>31</v>
      </c>
      <c r="N6" s="82"/>
      <c r="O6" s="81" t="s">
        <v>28</v>
      </c>
      <c r="P6" s="82"/>
      <c r="Q6" s="81" t="s">
        <v>32</v>
      </c>
      <c r="R6" s="82"/>
      <c r="S6" s="81" t="s">
        <v>33</v>
      </c>
      <c r="T6" s="84"/>
      <c r="U6" s="91"/>
      <c r="V6" s="92"/>
      <c r="W6" s="83" t="s">
        <v>31</v>
      </c>
      <c r="X6" s="82"/>
      <c r="Y6" s="81" t="s">
        <v>28</v>
      </c>
      <c r="Z6" s="82"/>
      <c r="AA6" s="81" t="s">
        <v>34</v>
      </c>
      <c r="AB6" s="82"/>
      <c r="AC6" s="81" t="s">
        <v>35</v>
      </c>
      <c r="AD6" s="84"/>
      <c r="AE6" s="91"/>
      <c r="AF6" s="92"/>
      <c r="AG6" s="85" t="s">
        <v>31</v>
      </c>
      <c r="AH6" s="82"/>
      <c r="AI6" s="81" t="s">
        <v>28</v>
      </c>
      <c r="AJ6" s="82"/>
      <c r="AK6" s="81" t="s">
        <v>36</v>
      </c>
      <c r="AL6" s="82"/>
      <c r="AM6" s="81" t="s">
        <v>37</v>
      </c>
      <c r="AN6" s="83"/>
      <c r="AO6" s="125"/>
      <c r="AP6" s="126"/>
      <c r="AQ6" s="129"/>
      <c r="AR6" s="131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7"/>
      <c r="BF6" s="101"/>
      <c r="BG6" s="101"/>
      <c r="BH6" s="87"/>
    </row>
    <row r="7" spans="1:63" ht="15" customHeight="1" thickBot="1" x14ac:dyDescent="0.35">
      <c r="A7" s="109"/>
      <c r="B7" s="112"/>
      <c r="C7" s="5" t="s">
        <v>38</v>
      </c>
      <c r="D7" s="6" t="s">
        <v>39</v>
      </c>
      <c r="E7" s="6" t="s">
        <v>38</v>
      </c>
      <c r="F7" s="6" t="s">
        <v>39</v>
      </c>
      <c r="G7" s="6" t="s">
        <v>38</v>
      </c>
      <c r="H7" s="6" t="s">
        <v>39</v>
      </c>
      <c r="I7" s="6" t="s">
        <v>38</v>
      </c>
      <c r="J7" s="6" t="s">
        <v>39</v>
      </c>
      <c r="K7" s="6" t="s">
        <v>38</v>
      </c>
      <c r="L7" s="6" t="s">
        <v>39</v>
      </c>
      <c r="M7" s="6" t="s">
        <v>38</v>
      </c>
      <c r="N7" s="6" t="s">
        <v>39</v>
      </c>
      <c r="O7" s="6" t="s">
        <v>38</v>
      </c>
      <c r="P7" s="6" t="s">
        <v>39</v>
      </c>
      <c r="Q7" s="6" t="s">
        <v>38</v>
      </c>
      <c r="R7" s="6" t="s">
        <v>39</v>
      </c>
      <c r="S7" s="6" t="s">
        <v>38</v>
      </c>
      <c r="T7" s="6" t="s">
        <v>39</v>
      </c>
      <c r="U7" s="6" t="s">
        <v>38</v>
      </c>
      <c r="V7" s="6" t="s">
        <v>39</v>
      </c>
      <c r="W7" s="6" t="s">
        <v>38</v>
      </c>
      <c r="X7" s="6" t="s">
        <v>39</v>
      </c>
      <c r="Y7" s="6" t="s">
        <v>38</v>
      </c>
      <c r="Z7" s="6" t="s">
        <v>39</v>
      </c>
      <c r="AA7" s="6" t="s">
        <v>38</v>
      </c>
      <c r="AB7" s="6" t="s">
        <v>39</v>
      </c>
      <c r="AC7" s="6" t="s">
        <v>38</v>
      </c>
      <c r="AD7" s="6" t="s">
        <v>39</v>
      </c>
      <c r="AE7" s="6" t="s">
        <v>38</v>
      </c>
      <c r="AF7" s="7" t="s">
        <v>39</v>
      </c>
      <c r="AG7" s="8" t="s">
        <v>38</v>
      </c>
      <c r="AH7" s="6" t="s">
        <v>39</v>
      </c>
      <c r="AI7" s="6" t="s">
        <v>38</v>
      </c>
      <c r="AJ7" s="6" t="s">
        <v>39</v>
      </c>
      <c r="AK7" s="6" t="s">
        <v>38</v>
      </c>
      <c r="AL7" s="6" t="s">
        <v>39</v>
      </c>
      <c r="AM7" s="6" t="s">
        <v>38</v>
      </c>
      <c r="AN7" s="7" t="s">
        <v>39</v>
      </c>
      <c r="AO7" s="6" t="s">
        <v>38</v>
      </c>
      <c r="AP7" s="6" t="s">
        <v>39</v>
      </c>
      <c r="AQ7" s="9"/>
      <c r="AR7" s="132"/>
      <c r="AS7" s="95"/>
      <c r="AT7" s="95"/>
      <c r="AU7" s="95"/>
      <c r="AV7" s="95"/>
      <c r="AW7" s="95"/>
      <c r="AX7" s="95"/>
      <c r="AY7" s="95"/>
      <c r="AZ7" s="10"/>
      <c r="BA7" s="95"/>
      <c r="BB7" s="95"/>
      <c r="BC7" s="95"/>
      <c r="BD7" s="95"/>
      <c r="BE7" s="98"/>
      <c r="BF7" s="6" t="s">
        <v>38</v>
      </c>
      <c r="BG7" s="6" t="s">
        <v>39</v>
      </c>
      <c r="BH7" s="88"/>
    </row>
    <row r="8" spans="1:63" ht="14.4" customHeight="1" x14ac:dyDescent="0.3">
      <c r="A8" s="11"/>
      <c r="B8" s="12"/>
      <c r="C8" s="78">
        <v>1</v>
      </c>
      <c r="D8" s="80"/>
      <c r="E8" s="77">
        <v>2</v>
      </c>
      <c r="F8" s="80"/>
      <c r="G8" s="77">
        <v>3</v>
      </c>
      <c r="H8" s="80"/>
      <c r="I8" s="77">
        <v>4</v>
      </c>
      <c r="J8" s="80"/>
      <c r="K8" s="77">
        <v>5</v>
      </c>
      <c r="L8" s="80"/>
      <c r="M8" s="77">
        <v>6</v>
      </c>
      <c r="N8" s="80"/>
      <c r="O8" s="77">
        <v>7</v>
      </c>
      <c r="P8" s="80"/>
      <c r="Q8" s="77">
        <v>8</v>
      </c>
      <c r="R8" s="80"/>
      <c r="S8" s="77">
        <v>9</v>
      </c>
      <c r="T8" s="80"/>
      <c r="U8" s="77">
        <v>10</v>
      </c>
      <c r="V8" s="80"/>
      <c r="W8" s="77">
        <v>11</v>
      </c>
      <c r="X8" s="80"/>
      <c r="Y8" s="77">
        <v>12</v>
      </c>
      <c r="Z8" s="80"/>
      <c r="AA8" s="77">
        <v>13</v>
      </c>
      <c r="AB8" s="80"/>
      <c r="AC8" s="77">
        <v>14</v>
      </c>
      <c r="AD8" s="80"/>
      <c r="AE8" s="77">
        <v>15</v>
      </c>
      <c r="AF8" s="78"/>
      <c r="AG8" s="79">
        <v>16</v>
      </c>
      <c r="AH8" s="80"/>
      <c r="AI8" s="77">
        <v>17</v>
      </c>
      <c r="AJ8" s="80"/>
      <c r="AK8" s="77">
        <v>18</v>
      </c>
      <c r="AL8" s="80"/>
      <c r="AM8" s="77">
        <v>19</v>
      </c>
      <c r="AN8" s="80"/>
      <c r="AO8" s="77">
        <v>20</v>
      </c>
      <c r="AP8" s="80"/>
      <c r="AQ8" s="13">
        <v>17</v>
      </c>
      <c r="AR8" s="13">
        <v>18</v>
      </c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4"/>
      <c r="BF8" s="74">
        <v>22</v>
      </c>
      <c r="BG8" s="75"/>
      <c r="BH8" s="15">
        <v>23</v>
      </c>
    </row>
    <row r="9" spans="1:63" s="28" customFormat="1" ht="53.4" customHeight="1" x14ac:dyDescent="0.3">
      <c r="A9" s="16">
        <v>1</v>
      </c>
      <c r="B9" s="17" t="s">
        <v>40</v>
      </c>
      <c r="C9" s="18">
        <v>14667</v>
      </c>
      <c r="D9" s="19">
        <v>1414.3359999999998</v>
      </c>
      <c r="E9" s="20">
        <v>14618</v>
      </c>
      <c r="F9" s="21">
        <v>1414</v>
      </c>
      <c r="G9" s="21">
        <v>0</v>
      </c>
      <c r="H9" s="21">
        <v>0</v>
      </c>
      <c r="I9" s="21">
        <v>1568</v>
      </c>
      <c r="J9" s="21">
        <v>128.97999999999999</v>
      </c>
      <c r="K9" s="21">
        <v>42822</v>
      </c>
      <c r="L9" s="21">
        <v>7687.0680400000001</v>
      </c>
      <c r="M9" s="21">
        <v>6453</v>
      </c>
      <c r="N9" s="21">
        <v>11555.402740000001</v>
      </c>
      <c r="O9" s="22">
        <v>6453</v>
      </c>
      <c r="P9" s="22">
        <v>11555</v>
      </c>
      <c r="Q9" s="22">
        <v>0</v>
      </c>
      <c r="R9" s="22">
        <v>0</v>
      </c>
      <c r="S9" s="22">
        <v>151</v>
      </c>
      <c r="T9" s="21">
        <v>184.8</v>
      </c>
      <c r="U9" s="21">
        <v>58582</v>
      </c>
      <c r="V9" s="21">
        <v>83567.687460000001</v>
      </c>
      <c r="W9" s="22">
        <v>867</v>
      </c>
      <c r="X9" s="22">
        <v>9592</v>
      </c>
      <c r="Y9" s="22">
        <v>867</v>
      </c>
      <c r="Z9" s="22">
        <v>9592.1178099999997</v>
      </c>
      <c r="AA9" s="22">
        <v>0</v>
      </c>
      <c r="AB9" s="22">
        <v>0</v>
      </c>
      <c r="AC9" s="22">
        <v>3</v>
      </c>
      <c r="AD9" s="22">
        <v>19.690000000000001</v>
      </c>
      <c r="AE9" s="22">
        <v>8247</v>
      </c>
      <c r="AF9" s="23">
        <v>52345.07084</v>
      </c>
      <c r="AG9" s="24">
        <f t="shared" ref="AG9:AJ31" si="0">C9+M9+W9</f>
        <v>21987</v>
      </c>
      <c r="AH9" s="24">
        <f t="shared" si="0"/>
        <v>22561.738740000001</v>
      </c>
      <c r="AI9" s="24">
        <f t="shared" si="0"/>
        <v>21938</v>
      </c>
      <c r="AJ9" s="24">
        <f>F9+P9+Z9</f>
        <v>22561.11781</v>
      </c>
      <c r="AK9" s="24">
        <f t="shared" ref="AK9:AP31" si="1">G9+Q9+AA9</f>
        <v>0</v>
      </c>
      <c r="AL9" s="24">
        <f t="shared" si="1"/>
        <v>0</v>
      </c>
      <c r="AM9" s="24">
        <f t="shared" si="1"/>
        <v>1722</v>
      </c>
      <c r="AN9" s="24">
        <f t="shared" si="1"/>
        <v>333.46999999999997</v>
      </c>
      <c r="AO9" s="24">
        <f t="shared" si="1"/>
        <v>109651</v>
      </c>
      <c r="AP9" s="24">
        <f t="shared" si="1"/>
        <v>143599.82634</v>
      </c>
      <c r="AQ9" s="25"/>
      <c r="AR9" s="25">
        <v>66044</v>
      </c>
      <c r="AS9" s="22"/>
      <c r="AT9" s="22">
        <v>21938</v>
      </c>
      <c r="AU9" s="22">
        <v>26262</v>
      </c>
      <c r="AV9" s="22"/>
      <c r="AW9" s="22"/>
      <c r="AX9" s="22"/>
      <c r="AY9" s="22"/>
      <c r="AZ9" s="22">
        <v>22561</v>
      </c>
      <c r="BA9" s="22">
        <v>0</v>
      </c>
      <c r="BB9" s="22">
        <v>0</v>
      </c>
      <c r="BC9" s="22">
        <v>0</v>
      </c>
      <c r="BD9" s="21">
        <v>0</v>
      </c>
      <c r="BE9" s="26">
        <f>AZ9/AR9*100%</f>
        <v>0.34160559626915388</v>
      </c>
      <c r="BF9" s="22">
        <v>10155</v>
      </c>
      <c r="BG9" s="22">
        <v>15495</v>
      </c>
      <c r="BH9" s="27">
        <f t="shared" ref="BH9:BH32" si="2">BG9/AP9*100%</f>
        <v>0.10790403021318863</v>
      </c>
      <c r="BI9" s="2">
        <v>0</v>
      </c>
      <c r="BJ9" s="2">
        <v>0</v>
      </c>
      <c r="BK9" s="28">
        <v>0</v>
      </c>
    </row>
    <row r="10" spans="1:63" s="32" customFormat="1" ht="53.4" customHeight="1" x14ac:dyDescent="0.3">
      <c r="A10" s="16">
        <v>2</v>
      </c>
      <c r="B10" s="17" t="s">
        <v>41</v>
      </c>
      <c r="C10" s="29">
        <v>794</v>
      </c>
      <c r="D10" s="29">
        <v>156</v>
      </c>
      <c r="E10" s="29">
        <v>794</v>
      </c>
      <c r="F10" s="29">
        <v>113</v>
      </c>
      <c r="G10" s="29">
        <v>265</v>
      </c>
      <c r="H10" s="29">
        <v>35</v>
      </c>
      <c r="I10" s="29">
        <v>20</v>
      </c>
      <c r="J10" s="29">
        <v>8</v>
      </c>
      <c r="K10" s="30">
        <v>12410</v>
      </c>
      <c r="L10" s="30">
        <v>2642</v>
      </c>
      <c r="M10" s="29">
        <v>3591</v>
      </c>
      <c r="N10" s="29">
        <v>8061</v>
      </c>
      <c r="O10" s="29">
        <v>3591</v>
      </c>
      <c r="P10" s="29">
        <v>8022</v>
      </c>
      <c r="Q10" s="29">
        <v>1325</v>
      </c>
      <c r="R10" s="29">
        <v>2666</v>
      </c>
      <c r="S10" s="29">
        <v>85</v>
      </c>
      <c r="T10" s="29">
        <v>133</v>
      </c>
      <c r="U10" s="30">
        <v>22512</v>
      </c>
      <c r="V10" s="30">
        <v>33114</v>
      </c>
      <c r="W10" s="22">
        <v>470</v>
      </c>
      <c r="X10" s="22">
        <v>3649</v>
      </c>
      <c r="Y10" s="22">
        <v>470</v>
      </c>
      <c r="Z10" s="22">
        <v>3603</v>
      </c>
      <c r="AA10" s="22">
        <v>113</v>
      </c>
      <c r="AB10" s="22">
        <v>794</v>
      </c>
      <c r="AC10" s="22">
        <v>22</v>
      </c>
      <c r="AD10" s="22">
        <v>121</v>
      </c>
      <c r="AE10" s="22">
        <v>3481</v>
      </c>
      <c r="AF10" s="23">
        <v>20989</v>
      </c>
      <c r="AG10" s="24">
        <f t="shared" si="0"/>
        <v>4855</v>
      </c>
      <c r="AH10" s="24">
        <f t="shared" si="0"/>
        <v>11866</v>
      </c>
      <c r="AI10" s="24">
        <f t="shared" si="0"/>
        <v>4855</v>
      </c>
      <c r="AJ10" s="24">
        <f t="shared" si="0"/>
        <v>11738</v>
      </c>
      <c r="AK10" s="24">
        <f t="shared" si="1"/>
        <v>1703</v>
      </c>
      <c r="AL10" s="24">
        <f t="shared" si="1"/>
        <v>3495</v>
      </c>
      <c r="AM10" s="24">
        <f t="shared" si="1"/>
        <v>127</v>
      </c>
      <c r="AN10" s="24">
        <f t="shared" si="1"/>
        <v>262</v>
      </c>
      <c r="AO10" s="24">
        <f t="shared" si="1"/>
        <v>38403</v>
      </c>
      <c r="AP10" s="24">
        <f t="shared" si="1"/>
        <v>56745</v>
      </c>
      <c r="AQ10" s="31"/>
      <c r="AR10" s="22">
        <v>30000</v>
      </c>
      <c r="AS10" s="22"/>
      <c r="AT10" s="22">
        <v>4855</v>
      </c>
      <c r="AU10" s="22"/>
      <c r="AV10" s="22"/>
      <c r="AW10" s="22"/>
      <c r="AX10" s="22"/>
      <c r="AY10" s="22"/>
      <c r="AZ10" s="22">
        <v>11738</v>
      </c>
      <c r="BA10" s="22"/>
      <c r="BB10" s="22"/>
      <c r="BC10" s="22"/>
      <c r="BD10" s="21"/>
      <c r="BE10" s="26">
        <f t="shared" ref="BE10:BE38" si="3">AZ10/AR10*100%</f>
        <v>0.39126666666666665</v>
      </c>
      <c r="BF10" s="22">
        <v>3098</v>
      </c>
      <c r="BG10" s="22">
        <v>3587</v>
      </c>
      <c r="BH10" s="27">
        <f t="shared" si="2"/>
        <v>6.3212617851793107E-2</v>
      </c>
    </row>
    <row r="11" spans="1:63" s="28" customFormat="1" ht="53.4" customHeight="1" x14ac:dyDescent="0.3">
      <c r="A11" s="16">
        <v>3</v>
      </c>
      <c r="B11" s="17" t="s">
        <v>42</v>
      </c>
      <c r="C11" s="29">
        <v>3749</v>
      </c>
      <c r="D11" s="33">
        <v>464.01215000000002</v>
      </c>
      <c r="E11" s="34">
        <v>3749</v>
      </c>
      <c r="F11" s="34">
        <v>464.01215000000002</v>
      </c>
      <c r="G11" s="34">
        <v>748</v>
      </c>
      <c r="H11" s="34">
        <v>92.802429999999987</v>
      </c>
      <c r="I11" s="34">
        <v>487</v>
      </c>
      <c r="J11" s="30">
        <v>60.321579499999999</v>
      </c>
      <c r="K11" s="30">
        <v>10764</v>
      </c>
      <c r="L11" s="30">
        <v>1886.4782923</v>
      </c>
      <c r="M11" s="34">
        <v>733</v>
      </c>
      <c r="N11" s="34">
        <v>1717.3494599999999</v>
      </c>
      <c r="O11" s="35">
        <v>733</v>
      </c>
      <c r="P11" s="35">
        <v>1717.3494599999999</v>
      </c>
      <c r="Q11" s="35">
        <v>147</v>
      </c>
      <c r="R11" s="35">
        <v>343.46989199999996</v>
      </c>
      <c r="S11" s="35">
        <v>94</v>
      </c>
      <c r="T11" s="30">
        <v>223.2554298</v>
      </c>
      <c r="U11" s="30">
        <v>9370</v>
      </c>
      <c r="V11" s="30">
        <v>14628.182867599997</v>
      </c>
      <c r="W11" s="22">
        <v>218</v>
      </c>
      <c r="X11" s="22">
        <v>1467.86706</v>
      </c>
      <c r="Y11" s="22">
        <v>218</v>
      </c>
      <c r="Z11" s="22">
        <v>1467.86706</v>
      </c>
      <c r="AA11" s="22">
        <v>43</v>
      </c>
      <c r="AB11" s="22">
        <v>293.57341200000008</v>
      </c>
      <c r="AC11" s="22">
        <v>27</v>
      </c>
      <c r="AD11" s="22">
        <v>190.82271780000005</v>
      </c>
      <c r="AE11" s="22">
        <v>2116</v>
      </c>
      <c r="AF11" s="23">
        <v>14605.8861631</v>
      </c>
      <c r="AG11" s="24">
        <f t="shared" si="0"/>
        <v>4700</v>
      </c>
      <c r="AH11" s="24">
        <f t="shared" si="0"/>
        <v>3649.22867</v>
      </c>
      <c r="AI11" s="24">
        <f t="shared" si="0"/>
        <v>4700</v>
      </c>
      <c r="AJ11" s="24">
        <f t="shared" si="0"/>
        <v>3649.22867</v>
      </c>
      <c r="AK11" s="24">
        <f t="shared" si="1"/>
        <v>938</v>
      </c>
      <c r="AL11" s="24">
        <f t="shared" si="1"/>
        <v>729.84573399999999</v>
      </c>
      <c r="AM11" s="24">
        <f t="shared" si="1"/>
        <v>608</v>
      </c>
      <c r="AN11" s="24">
        <f t="shared" si="1"/>
        <v>474.39972710000006</v>
      </c>
      <c r="AO11" s="24">
        <f t="shared" si="1"/>
        <v>22250</v>
      </c>
      <c r="AP11" s="24">
        <f t="shared" si="1"/>
        <v>31120.547322999995</v>
      </c>
      <c r="AQ11" s="24"/>
      <c r="AR11" s="25">
        <v>10500</v>
      </c>
      <c r="AS11" s="22"/>
      <c r="AT11" s="22">
        <v>4700</v>
      </c>
      <c r="AU11" s="22"/>
      <c r="AV11" s="22"/>
      <c r="AW11" s="22"/>
      <c r="AX11" s="22"/>
      <c r="AY11" s="22"/>
      <c r="AZ11" s="22">
        <v>3649</v>
      </c>
      <c r="BA11" s="22"/>
      <c r="BB11" s="22"/>
      <c r="BC11" s="22"/>
      <c r="BD11" s="21"/>
      <c r="BE11" s="26">
        <f t="shared" si="3"/>
        <v>0.34752380952380951</v>
      </c>
      <c r="BF11" s="22">
        <v>1996</v>
      </c>
      <c r="BG11" s="22">
        <v>2531.2770864999998</v>
      </c>
      <c r="BH11" s="27">
        <f t="shared" si="2"/>
        <v>8.1337807469383114E-2</v>
      </c>
    </row>
    <row r="12" spans="1:63" s="37" customFormat="1" ht="53.4" customHeight="1" x14ac:dyDescent="0.3">
      <c r="A12" s="16">
        <v>4</v>
      </c>
      <c r="B12" s="17" t="s">
        <v>43</v>
      </c>
      <c r="C12" s="29">
        <v>100</v>
      </c>
      <c r="D12" s="33">
        <v>42.402880000000003</v>
      </c>
      <c r="E12" s="34">
        <v>100</v>
      </c>
      <c r="F12" s="34">
        <v>42.402880000000003</v>
      </c>
      <c r="G12" s="34"/>
      <c r="H12" s="34"/>
      <c r="I12" s="34">
        <v>0</v>
      </c>
      <c r="J12" s="30">
        <v>0</v>
      </c>
      <c r="K12" s="30">
        <v>2913</v>
      </c>
      <c r="L12" s="30">
        <v>863.68312309999988</v>
      </c>
      <c r="M12" s="34">
        <v>408</v>
      </c>
      <c r="N12" s="34">
        <v>1080.1425000000004</v>
      </c>
      <c r="O12" s="35">
        <v>408</v>
      </c>
      <c r="P12" s="35">
        <v>1080.1425000000004</v>
      </c>
      <c r="Q12" s="35">
        <v>0</v>
      </c>
      <c r="R12" s="35">
        <v>0</v>
      </c>
      <c r="S12" s="35">
        <v>0</v>
      </c>
      <c r="T12" s="30">
        <v>0</v>
      </c>
      <c r="U12" s="30">
        <v>5359</v>
      </c>
      <c r="V12" s="30">
        <v>9438.3498947999997</v>
      </c>
      <c r="W12" s="22">
        <v>216</v>
      </c>
      <c r="X12" s="22">
        <v>1848.7768099999996</v>
      </c>
      <c r="Y12" s="22">
        <v>216</v>
      </c>
      <c r="Z12" s="22">
        <v>1848.7768099999996</v>
      </c>
      <c r="AA12" s="22">
        <v>0</v>
      </c>
      <c r="AB12" s="22">
        <v>0</v>
      </c>
      <c r="AC12" s="22">
        <v>0</v>
      </c>
      <c r="AD12" s="22">
        <v>0</v>
      </c>
      <c r="AE12" s="23">
        <v>1971</v>
      </c>
      <c r="AF12" s="23">
        <v>12995.779442999999</v>
      </c>
      <c r="AG12" s="24">
        <f t="shared" si="0"/>
        <v>724</v>
      </c>
      <c r="AH12" s="24">
        <f t="shared" si="0"/>
        <v>2971.3221899999999</v>
      </c>
      <c r="AI12" s="24">
        <f t="shared" si="0"/>
        <v>724</v>
      </c>
      <c r="AJ12" s="24">
        <f t="shared" si="0"/>
        <v>2971.3221899999999</v>
      </c>
      <c r="AK12" s="24">
        <f t="shared" si="1"/>
        <v>0</v>
      </c>
      <c r="AL12" s="24">
        <f t="shared" si="1"/>
        <v>0</v>
      </c>
      <c r="AM12" s="24">
        <f t="shared" si="1"/>
        <v>0</v>
      </c>
      <c r="AN12" s="24">
        <f t="shared" si="1"/>
        <v>0</v>
      </c>
      <c r="AO12" s="24">
        <f t="shared" si="1"/>
        <v>10243</v>
      </c>
      <c r="AP12" s="24">
        <f t="shared" si="1"/>
        <v>23297.812460900001</v>
      </c>
      <c r="AQ12" s="36"/>
      <c r="AR12" s="25">
        <v>14350</v>
      </c>
      <c r="AS12" s="22"/>
      <c r="AT12" s="22">
        <v>724</v>
      </c>
      <c r="AU12" s="22"/>
      <c r="AV12" s="22"/>
      <c r="AW12" s="22"/>
      <c r="AX12" s="22"/>
      <c r="AY12" s="22"/>
      <c r="AZ12" s="22">
        <v>2971.3221899999999</v>
      </c>
      <c r="BA12" s="22"/>
      <c r="BB12" s="22"/>
      <c r="BC12" s="22"/>
      <c r="BD12" s="21"/>
      <c r="BE12" s="26">
        <f t="shared" si="3"/>
        <v>0.20706077979094076</v>
      </c>
      <c r="BF12" s="22">
        <v>1286</v>
      </c>
      <c r="BG12" s="22">
        <v>2228</v>
      </c>
      <c r="BH12" s="27">
        <f t="shared" si="2"/>
        <v>9.5631296017133952E-2</v>
      </c>
    </row>
    <row r="13" spans="1:63" s="28" customFormat="1" ht="53.4" customHeight="1" x14ac:dyDescent="0.3">
      <c r="A13" s="16">
        <v>5</v>
      </c>
      <c r="B13" s="17" t="s">
        <v>44</v>
      </c>
      <c r="C13" s="29">
        <v>95</v>
      </c>
      <c r="D13" s="33">
        <v>37.366399400000006</v>
      </c>
      <c r="E13" s="34">
        <v>95</v>
      </c>
      <c r="F13" s="34">
        <v>37.366399400000006</v>
      </c>
      <c r="G13" s="34">
        <v>0</v>
      </c>
      <c r="H13" s="34">
        <v>0</v>
      </c>
      <c r="I13" s="34">
        <v>0</v>
      </c>
      <c r="J13" s="30">
        <v>0</v>
      </c>
      <c r="K13" s="30">
        <v>3944</v>
      </c>
      <c r="L13" s="30">
        <v>922.55537009999989</v>
      </c>
      <c r="M13" s="34">
        <v>507</v>
      </c>
      <c r="N13" s="34">
        <v>1031.6011114</v>
      </c>
      <c r="O13" s="35">
        <v>507</v>
      </c>
      <c r="P13" s="35">
        <v>1031.6011114</v>
      </c>
      <c r="Q13" s="35">
        <v>0</v>
      </c>
      <c r="R13" s="35">
        <v>0</v>
      </c>
      <c r="S13" s="35">
        <v>0</v>
      </c>
      <c r="T13" s="30">
        <v>0</v>
      </c>
      <c r="U13" s="30">
        <v>7571</v>
      </c>
      <c r="V13" s="30">
        <v>11820.603588999998</v>
      </c>
      <c r="W13" s="22">
        <v>174</v>
      </c>
      <c r="X13" s="22">
        <v>975.4799941</v>
      </c>
      <c r="Y13" s="22">
        <v>174</v>
      </c>
      <c r="Z13" s="22">
        <v>975.4799941</v>
      </c>
      <c r="AA13" s="22">
        <v>0</v>
      </c>
      <c r="AB13" s="22">
        <v>0</v>
      </c>
      <c r="AC13" s="22">
        <v>0</v>
      </c>
      <c r="AD13" s="22">
        <v>0</v>
      </c>
      <c r="AE13" s="22">
        <v>1710</v>
      </c>
      <c r="AF13" s="23">
        <v>10113.7592783</v>
      </c>
      <c r="AG13" s="24">
        <f t="shared" si="0"/>
        <v>776</v>
      </c>
      <c r="AH13" s="24">
        <f t="shared" si="0"/>
        <v>2044.4475049000002</v>
      </c>
      <c r="AI13" s="24">
        <f t="shared" si="0"/>
        <v>776</v>
      </c>
      <c r="AJ13" s="24">
        <f t="shared" si="0"/>
        <v>2044.4475049000002</v>
      </c>
      <c r="AK13" s="24">
        <f t="shared" si="1"/>
        <v>0</v>
      </c>
      <c r="AL13" s="24">
        <f t="shared" si="1"/>
        <v>0</v>
      </c>
      <c r="AM13" s="24">
        <f t="shared" si="1"/>
        <v>0</v>
      </c>
      <c r="AN13" s="24">
        <f t="shared" si="1"/>
        <v>0</v>
      </c>
      <c r="AO13" s="24">
        <f t="shared" si="1"/>
        <v>13225</v>
      </c>
      <c r="AP13" s="24">
        <f t="shared" si="1"/>
        <v>22856.918237399997</v>
      </c>
      <c r="AQ13" s="36"/>
      <c r="AR13" s="25">
        <v>9800</v>
      </c>
      <c r="AS13" s="22"/>
      <c r="AT13" s="22">
        <v>776</v>
      </c>
      <c r="AU13" s="22"/>
      <c r="AV13" s="22"/>
      <c r="AW13" s="22"/>
      <c r="AX13" s="22"/>
      <c r="AY13" s="22"/>
      <c r="AZ13" s="22">
        <v>2044.4475049000002</v>
      </c>
      <c r="BA13" s="22"/>
      <c r="BB13" s="22"/>
      <c r="BC13" s="22"/>
      <c r="BD13" s="21"/>
      <c r="BE13" s="26">
        <f t="shared" si="3"/>
        <v>0.20861709233673473</v>
      </c>
      <c r="BF13" s="22">
        <v>2545</v>
      </c>
      <c r="BG13" s="22">
        <v>2578.7569003999993</v>
      </c>
      <c r="BH13" s="27">
        <f>BG13/AP13*100%</f>
        <v>0.1128217231044064</v>
      </c>
    </row>
    <row r="14" spans="1:63" s="28" customFormat="1" ht="53.4" customHeight="1" x14ac:dyDescent="0.3">
      <c r="A14" s="16">
        <v>6</v>
      </c>
      <c r="B14" s="17" t="s">
        <v>45</v>
      </c>
      <c r="C14" s="29">
        <v>62</v>
      </c>
      <c r="D14" s="33">
        <v>10.050000000000001</v>
      </c>
      <c r="E14" s="34">
        <v>61</v>
      </c>
      <c r="F14" s="34">
        <v>9.73</v>
      </c>
      <c r="G14" s="34">
        <v>20</v>
      </c>
      <c r="H14" s="34">
        <v>2.4</v>
      </c>
      <c r="I14" s="34">
        <v>3</v>
      </c>
      <c r="J14" s="30">
        <v>0.7</v>
      </c>
      <c r="K14" s="30">
        <v>656</v>
      </c>
      <c r="L14" s="30">
        <v>559</v>
      </c>
      <c r="M14" s="34">
        <v>120</v>
      </c>
      <c r="N14" s="34">
        <v>330.17</v>
      </c>
      <c r="O14" s="35">
        <v>168</v>
      </c>
      <c r="P14" s="35">
        <v>152.69000000000003</v>
      </c>
      <c r="Q14" s="35">
        <v>10</v>
      </c>
      <c r="R14" s="35">
        <v>14.285</v>
      </c>
      <c r="S14" s="35">
        <v>6</v>
      </c>
      <c r="T14" s="30">
        <v>6.06</v>
      </c>
      <c r="U14" s="30">
        <v>2793</v>
      </c>
      <c r="V14" s="30">
        <v>1892</v>
      </c>
      <c r="W14" s="22">
        <v>51</v>
      </c>
      <c r="X14" s="22">
        <v>453.06</v>
      </c>
      <c r="Y14" s="22">
        <v>47</v>
      </c>
      <c r="Z14" s="22">
        <v>161.47</v>
      </c>
      <c r="AA14" s="22">
        <v>1</v>
      </c>
      <c r="AB14" s="22">
        <v>0.5</v>
      </c>
      <c r="AC14" s="22">
        <v>0</v>
      </c>
      <c r="AD14" s="22">
        <v>0</v>
      </c>
      <c r="AE14" s="22">
        <v>1961</v>
      </c>
      <c r="AF14" s="23">
        <v>2423</v>
      </c>
      <c r="AG14" s="24">
        <f t="shared" si="0"/>
        <v>233</v>
      </c>
      <c r="AH14" s="24">
        <f t="shared" si="0"/>
        <v>793.28</v>
      </c>
      <c r="AI14" s="24">
        <f t="shared" si="0"/>
        <v>276</v>
      </c>
      <c r="AJ14" s="24">
        <f t="shared" si="0"/>
        <v>323.89</v>
      </c>
      <c r="AK14" s="24">
        <f t="shared" si="1"/>
        <v>31</v>
      </c>
      <c r="AL14" s="24">
        <f t="shared" si="1"/>
        <v>17.184999999999999</v>
      </c>
      <c r="AM14" s="24">
        <f t="shared" si="1"/>
        <v>9</v>
      </c>
      <c r="AN14" s="24">
        <f t="shared" si="1"/>
        <v>6.76</v>
      </c>
      <c r="AO14" s="24">
        <f t="shared" si="1"/>
        <v>5410</v>
      </c>
      <c r="AP14" s="24">
        <f t="shared" si="1"/>
        <v>4874</v>
      </c>
      <c r="AQ14" s="36"/>
      <c r="AR14" s="25">
        <v>3589</v>
      </c>
      <c r="AS14" s="22"/>
      <c r="AT14" s="22">
        <v>276</v>
      </c>
      <c r="AU14" s="22"/>
      <c r="AV14" s="22"/>
      <c r="AW14" s="22"/>
      <c r="AX14" s="22"/>
      <c r="AY14" s="22"/>
      <c r="AZ14" s="22">
        <v>323.89</v>
      </c>
      <c r="BA14" s="22"/>
      <c r="BB14" s="22"/>
      <c r="BC14" s="22"/>
      <c r="BD14" s="21"/>
      <c r="BE14" s="26">
        <f t="shared" si="3"/>
        <v>9.0245193647255501E-2</v>
      </c>
      <c r="BF14" s="22">
        <v>1004</v>
      </c>
      <c r="BG14" s="22">
        <v>619.93904859999998</v>
      </c>
      <c r="BH14" s="27">
        <f t="shared" si="2"/>
        <v>0.1271930752154288</v>
      </c>
    </row>
    <row r="15" spans="1:63" s="28" customFormat="1" ht="53.4" customHeight="1" x14ac:dyDescent="0.3">
      <c r="A15" s="16">
        <v>7</v>
      </c>
      <c r="B15" s="17" t="s">
        <v>46</v>
      </c>
      <c r="C15" s="29">
        <v>1903</v>
      </c>
      <c r="D15" s="29">
        <v>305.02656000000002</v>
      </c>
      <c r="E15" s="29">
        <v>1903</v>
      </c>
      <c r="F15" s="29">
        <v>210.82766000000007</v>
      </c>
      <c r="G15" s="29">
        <v>678</v>
      </c>
      <c r="H15" s="29">
        <v>74.346800000000002</v>
      </c>
      <c r="I15" s="29">
        <v>377</v>
      </c>
      <c r="J15" s="29">
        <v>50.871200000000002</v>
      </c>
      <c r="K15" s="29">
        <v>19298</v>
      </c>
      <c r="L15" s="29">
        <v>6170.1014105999984</v>
      </c>
      <c r="M15" s="29">
        <v>766</v>
      </c>
      <c r="N15" s="29">
        <v>2136.5457699999997</v>
      </c>
      <c r="O15" s="29">
        <v>766</v>
      </c>
      <c r="P15" s="29">
        <v>1936.3014700000006</v>
      </c>
      <c r="Q15" s="29">
        <v>136</v>
      </c>
      <c r="R15" s="29">
        <v>214.40801999999999</v>
      </c>
      <c r="S15" s="29">
        <v>15</v>
      </c>
      <c r="T15" s="29">
        <v>15.932499999999999</v>
      </c>
      <c r="U15" s="29">
        <v>15568</v>
      </c>
      <c r="V15" s="29">
        <v>38512.805611400006</v>
      </c>
      <c r="W15" s="29">
        <v>616</v>
      </c>
      <c r="X15" s="29">
        <v>5143.4919899999995</v>
      </c>
      <c r="Y15" s="29">
        <v>616</v>
      </c>
      <c r="Z15" s="29">
        <v>4707.7564640000001</v>
      </c>
      <c r="AA15" s="29">
        <v>54</v>
      </c>
      <c r="AB15" s="29">
        <v>350.83908000000002</v>
      </c>
      <c r="AC15" s="29">
        <v>20</v>
      </c>
      <c r="AD15" s="29">
        <v>155.55000000000001</v>
      </c>
      <c r="AE15" s="29">
        <v>5422</v>
      </c>
      <c r="AF15" s="29">
        <v>45008.401357199997</v>
      </c>
      <c r="AG15" s="24">
        <f t="shared" si="0"/>
        <v>3285</v>
      </c>
      <c r="AH15" s="24">
        <f t="shared" si="0"/>
        <v>7585.0643199999995</v>
      </c>
      <c r="AI15" s="24">
        <f t="shared" si="0"/>
        <v>3285</v>
      </c>
      <c r="AJ15" s="24">
        <f t="shared" si="0"/>
        <v>6854.8855940000012</v>
      </c>
      <c r="AK15" s="24">
        <f t="shared" si="1"/>
        <v>868</v>
      </c>
      <c r="AL15" s="24">
        <f t="shared" si="1"/>
        <v>639.59390000000008</v>
      </c>
      <c r="AM15" s="24">
        <f t="shared" si="1"/>
        <v>412</v>
      </c>
      <c r="AN15" s="24">
        <f t="shared" si="1"/>
        <v>222.3537</v>
      </c>
      <c r="AO15" s="24">
        <f t="shared" si="1"/>
        <v>40288</v>
      </c>
      <c r="AP15" s="24">
        <f t="shared" si="1"/>
        <v>89691.308379199996</v>
      </c>
      <c r="AQ15" s="36"/>
      <c r="AR15" s="25">
        <v>32000</v>
      </c>
      <c r="AS15" s="22"/>
      <c r="AT15" s="22">
        <v>3285</v>
      </c>
      <c r="AU15" s="22"/>
      <c r="AV15" s="22"/>
      <c r="AW15" s="22"/>
      <c r="AX15" s="22"/>
      <c r="AY15" s="22"/>
      <c r="AZ15" s="22">
        <v>6854.8855940000012</v>
      </c>
      <c r="BA15" s="22"/>
      <c r="BB15" s="22"/>
      <c r="BC15" s="22"/>
      <c r="BD15" s="21"/>
      <c r="BE15" s="26">
        <f t="shared" si="3"/>
        <v>0.21421517481250005</v>
      </c>
      <c r="BF15" s="22">
        <v>6669</v>
      </c>
      <c r="BG15" s="22">
        <v>5870</v>
      </c>
      <c r="BH15" s="27">
        <f t="shared" si="2"/>
        <v>6.544669830417249E-2</v>
      </c>
    </row>
    <row r="16" spans="1:63" s="28" customFormat="1" ht="53.4" customHeight="1" x14ac:dyDescent="0.3">
      <c r="A16" s="16">
        <v>8</v>
      </c>
      <c r="B16" s="17" t="s">
        <v>47</v>
      </c>
      <c r="C16" s="29">
        <v>1336</v>
      </c>
      <c r="D16" s="29">
        <v>143.45000999999999</v>
      </c>
      <c r="E16" s="29">
        <v>1336</v>
      </c>
      <c r="F16" s="29">
        <v>128.72353960000001</v>
      </c>
      <c r="G16" s="29">
        <v>531</v>
      </c>
      <c r="H16" s="29">
        <v>51.192247000000009</v>
      </c>
      <c r="I16" s="29">
        <v>151</v>
      </c>
      <c r="J16" s="29">
        <v>15.653256900000001</v>
      </c>
      <c r="K16" s="29">
        <v>6840</v>
      </c>
      <c r="L16" s="29">
        <v>7659.4663606000067</v>
      </c>
      <c r="M16" s="29">
        <v>298</v>
      </c>
      <c r="N16" s="29">
        <v>583.17049999999995</v>
      </c>
      <c r="O16" s="29">
        <v>298</v>
      </c>
      <c r="P16" s="29">
        <v>528.75230120000003</v>
      </c>
      <c r="Q16" s="29">
        <v>118</v>
      </c>
      <c r="R16" s="29">
        <v>191.07374289999996</v>
      </c>
      <c r="S16" s="29">
        <v>1</v>
      </c>
      <c r="T16" s="29">
        <v>3.0206499999999998</v>
      </c>
      <c r="U16" s="29">
        <v>6265</v>
      </c>
      <c r="V16" s="29">
        <v>8831.8648594999995</v>
      </c>
      <c r="W16" s="29">
        <v>62</v>
      </c>
      <c r="X16" s="29">
        <v>512.25699999999995</v>
      </c>
      <c r="Y16" s="29">
        <v>62</v>
      </c>
      <c r="Z16" s="29">
        <v>376.3351376</v>
      </c>
      <c r="AA16" s="29">
        <v>11</v>
      </c>
      <c r="AB16" s="29">
        <v>47.241504200000001</v>
      </c>
      <c r="AC16" s="29">
        <v>0</v>
      </c>
      <c r="AD16" s="29">
        <v>0</v>
      </c>
      <c r="AE16" s="29">
        <v>1242</v>
      </c>
      <c r="AF16" s="29">
        <v>7049.0182082999991</v>
      </c>
      <c r="AG16" s="24">
        <f t="shared" si="0"/>
        <v>1696</v>
      </c>
      <c r="AH16" s="24">
        <f t="shared" si="0"/>
        <v>1238.8775099999998</v>
      </c>
      <c r="AI16" s="24">
        <f t="shared" si="0"/>
        <v>1696</v>
      </c>
      <c r="AJ16" s="24">
        <f t="shared" si="0"/>
        <v>1033.8109784000001</v>
      </c>
      <c r="AK16" s="24">
        <f t="shared" si="1"/>
        <v>660</v>
      </c>
      <c r="AL16" s="24">
        <f t="shared" si="1"/>
        <v>289.50749409999997</v>
      </c>
      <c r="AM16" s="24">
        <f t="shared" si="1"/>
        <v>152</v>
      </c>
      <c r="AN16" s="24">
        <f t="shared" si="1"/>
        <v>18.673906899999999</v>
      </c>
      <c r="AO16" s="24">
        <f t="shared" si="1"/>
        <v>14347</v>
      </c>
      <c r="AP16" s="24">
        <f t="shared" si="1"/>
        <v>23540.349428400008</v>
      </c>
      <c r="AQ16" s="36"/>
      <c r="AR16" s="25">
        <v>12417</v>
      </c>
      <c r="AS16" s="22"/>
      <c r="AT16" s="22">
        <v>1696</v>
      </c>
      <c r="AU16" s="22"/>
      <c r="AV16" s="22"/>
      <c r="AW16" s="22"/>
      <c r="AX16" s="22"/>
      <c r="AY16" s="22"/>
      <c r="AZ16" s="22">
        <v>1033.8109784000001</v>
      </c>
      <c r="BA16" s="22"/>
      <c r="BB16" s="22"/>
      <c r="BC16" s="22"/>
      <c r="BD16" s="21"/>
      <c r="BE16" s="26">
        <f t="shared" si="3"/>
        <v>8.3257709462833215E-2</v>
      </c>
      <c r="BF16" s="22">
        <v>2419</v>
      </c>
      <c r="BG16" s="22">
        <v>4053.0568058999993</v>
      </c>
      <c r="BH16" s="27">
        <f t="shared" si="2"/>
        <v>0.17217487863668801</v>
      </c>
    </row>
    <row r="17" spans="1:62" s="28" customFormat="1" ht="53.4" customHeight="1" x14ac:dyDescent="0.3">
      <c r="A17" s="16">
        <v>9</v>
      </c>
      <c r="B17" s="17" t="s">
        <v>48</v>
      </c>
      <c r="C17" s="29">
        <v>14</v>
      </c>
      <c r="D17" s="29">
        <v>6.9</v>
      </c>
      <c r="E17" s="29">
        <v>5032</v>
      </c>
      <c r="F17" s="29">
        <v>657.10171059999993</v>
      </c>
      <c r="G17" s="29">
        <v>0</v>
      </c>
      <c r="H17" s="29">
        <v>0</v>
      </c>
      <c r="I17" s="29">
        <v>0</v>
      </c>
      <c r="J17" s="29">
        <v>0</v>
      </c>
      <c r="K17" s="29">
        <v>3755</v>
      </c>
      <c r="L17" s="29">
        <v>631.43026230000009</v>
      </c>
      <c r="M17" s="29">
        <v>89</v>
      </c>
      <c r="N17" s="29">
        <v>239.23</v>
      </c>
      <c r="O17" s="29">
        <v>4651</v>
      </c>
      <c r="P17" s="29">
        <v>5018.9557586999999</v>
      </c>
      <c r="Q17" s="29">
        <v>0</v>
      </c>
      <c r="R17" s="29">
        <v>0</v>
      </c>
      <c r="S17" s="29">
        <v>0</v>
      </c>
      <c r="T17" s="29">
        <v>0</v>
      </c>
      <c r="U17" s="30">
        <v>7582</v>
      </c>
      <c r="V17" s="30">
        <v>10998.782346399998</v>
      </c>
      <c r="W17" s="22">
        <v>42</v>
      </c>
      <c r="X17" s="22">
        <v>326.54999999999995</v>
      </c>
      <c r="Y17" s="22">
        <v>842</v>
      </c>
      <c r="Z17" s="22">
        <v>5377.9354499000001</v>
      </c>
      <c r="AA17" s="22">
        <v>0</v>
      </c>
      <c r="AB17" s="22">
        <v>0</v>
      </c>
      <c r="AC17" s="22">
        <v>0</v>
      </c>
      <c r="AD17" s="22">
        <v>0</v>
      </c>
      <c r="AE17" s="22">
        <v>1124</v>
      </c>
      <c r="AF17" s="23">
        <v>6799.6694434000001</v>
      </c>
      <c r="AG17" s="24">
        <f t="shared" si="0"/>
        <v>145</v>
      </c>
      <c r="AH17" s="24">
        <f t="shared" si="0"/>
        <v>572.67999999999995</v>
      </c>
      <c r="AI17" s="24">
        <f t="shared" si="0"/>
        <v>10525</v>
      </c>
      <c r="AJ17" s="24">
        <f t="shared" si="0"/>
        <v>11053.9929192</v>
      </c>
      <c r="AK17" s="24">
        <f t="shared" si="1"/>
        <v>0</v>
      </c>
      <c r="AL17" s="24">
        <f t="shared" si="1"/>
        <v>0</v>
      </c>
      <c r="AM17" s="24">
        <f t="shared" si="1"/>
        <v>0</v>
      </c>
      <c r="AN17" s="24">
        <f t="shared" si="1"/>
        <v>0</v>
      </c>
      <c r="AO17" s="24">
        <f t="shared" si="1"/>
        <v>12461</v>
      </c>
      <c r="AP17" s="24">
        <f t="shared" si="1"/>
        <v>18429.882052099998</v>
      </c>
      <c r="AQ17" s="31"/>
      <c r="AR17" s="22">
        <v>13900</v>
      </c>
      <c r="AS17" s="22"/>
      <c r="AT17" s="22">
        <v>10525</v>
      </c>
      <c r="AU17" s="22"/>
      <c r="AV17" s="22"/>
      <c r="AW17" s="22"/>
      <c r="AX17" s="22"/>
      <c r="AY17" s="22"/>
      <c r="AZ17" s="22">
        <v>11053.9929192</v>
      </c>
      <c r="BA17" s="22"/>
      <c r="BB17" s="22"/>
      <c r="BC17" s="22"/>
      <c r="BD17" s="21"/>
      <c r="BE17" s="26">
        <f t="shared" si="3"/>
        <v>0.79525128915107912</v>
      </c>
      <c r="BF17" s="22">
        <v>2523</v>
      </c>
      <c r="BG17" s="22">
        <v>2487.5852746</v>
      </c>
      <c r="BH17" s="27">
        <f t="shared" si="2"/>
        <v>0.13497564811146209</v>
      </c>
    </row>
    <row r="18" spans="1:62" s="28" customFormat="1" ht="53.4" customHeight="1" x14ac:dyDescent="0.3">
      <c r="A18" s="16">
        <v>10</v>
      </c>
      <c r="B18" s="17" t="s">
        <v>49</v>
      </c>
      <c r="C18" s="29">
        <v>2606</v>
      </c>
      <c r="D18" s="29">
        <v>321.20999999999992</v>
      </c>
      <c r="E18" s="29">
        <v>2606</v>
      </c>
      <c r="F18" s="29">
        <v>319.80999999999995</v>
      </c>
      <c r="G18" s="29">
        <v>0</v>
      </c>
      <c r="H18" s="29">
        <v>0</v>
      </c>
      <c r="I18" s="29">
        <v>0</v>
      </c>
      <c r="J18" s="29">
        <v>0</v>
      </c>
      <c r="K18" s="29">
        <v>3875</v>
      </c>
      <c r="L18" s="29">
        <v>502.28000000000003</v>
      </c>
      <c r="M18" s="29">
        <v>551</v>
      </c>
      <c r="N18" s="29">
        <v>1103.1499999999999</v>
      </c>
      <c r="O18" s="29">
        <v>551</v>
      </c>
      <c r="P18" s="29">
        <v>1103.1499999999999</v>
      </c>
      <c r="Q18" s="29">
        <v>0</v>
      </c>
      <c r="R18" s="29">
        <v>0</v>
      </c>
      <c r="S18" s="29">
        <v>0</v>
      </c>
      <c r="T18" s="29">
        <v>0</v>
      </c>
      <c r="U18" s="29">
        <v>3349</v>
      </c>
      <c r="V18" s="29">
        <v>4607.3900000000003</v>
      </c>
      <c r="W18" s="29">
        <v>107</v>
      </c>
      <c r="X18" s="29">
        <v>869.79000000000008</v>
      </c>
      <c r="Y18" s="29">
        <v>107</v>
      </c>
      <c r="Z18" s="29">
        <v>869.79000000000008</v>
      </c>
      <c r="AA18" s="29">
        <v>0</v>
      </c>
      <c r="AB18" s="29">
        <v>0</v>
      </c>
      <c r="AC18" s="29">
        <v>0</v>
      </c>
      <c r="AD18" s="29">
        <v>0</v>
      </c>
      <c r="AE18" s="29">
        <v>654</v>
      </c>
      <c r="AF18" s="29">
        <v>3995.7600000000007</v>
      </c>
      <c r="AG18" s="24">
        <v>3264</v>
      </c>
      <c r="AH18" s="24">
        <v>2292.7500000000005</v>
      </c>
      <c r="AI18" s="24">
        <v>3264</v>
      </c>
      <c r="AJ18" s="24">
        <v>2292.7500000000005</v>
      </c>
      <c r="AK18" s="24">
        <v>0</v>
      </c>
      <c r="AL18" s="24">
        <v>0</v>
      </c>
      <c r="AM18" s="24">
        <v>0</v>
      </c>
      <c r="AN18" s="24">
        <v>0</v>
      </c>
      <c r="AO18" s="24">
        <v>7878</v>
      </c>
      <c r="AP18" s="24">
        <v>9105.43</v>
      </c>
      <c r="AQ18" s="36"/>
      <c r="AR18" s="25">
        <v>6685</v>
      </c>
      <c r="AS18" s="22"/>
      <c r="AT18" s="22">
        <v>3264</v>
      </c>
      <c r="AU18" s="22"/>
      <c r="AV18" s="22"/>
      <c r="AW18" s="22"/>
      <c r="AX18" s="22"/>
      <c r="AY18" s="22"/>
      <c r="AZ18" s="22">
        <v>2292.7500000000005</v>
      </c>
      <c r="BA18" s="22"/>
      <c r="BB18" s="22"/>
      <c r="BC18" s="22"/>
      <c r="BD18" s="21"/>
      <c r="BE18" s="26">
        <f t="shared" si="3"/>
        <v>0.34296933433059096</v>
      </c>
      <c r="BF18" s="22">
        <v>670</v>
      </c>
      <c r="BG18" s="22">
        <v>766.32999999999993</v>
      </c>
      <c r="BH18" s="27">
        <f t="shared" si="2"/>
        <v>8.4161868247847701E-2</v>
      </c>
    </row>
    <row r="19" spans="1:62" s="28" customFormat="1" ht="53.4" customHeight="1" x14ac:dyDescent="0.3">
      <c r="A19" s="16">
        <v>11</v>
      </c>
      <c r="B19" s="17" t="s">
        <v>50</v>
      </c>
      <c r="C19" s="29">
        <v>6754</v>
      </c>
      <c r="D19" s="33">
        <v>1088.0499999999997</v>
      </c>
      <c r="E19" s="34">
        <v>6754</v>
      </c>
      <c r="F19" s="34">
        <v>1088.0499999999997</v>
      </c>
      <c r="G19" s="34">
        <v>2487</v>
      </c>
      <c r="H19" s="34">
        <v>423.16</v>
      </c>
      <c r="I19" s="34">
        <v>2369</v>
      </c>
      <c r="J19" s="30">
        <v>363.85</v>
      </c>
      <c r="K19" s="30">
        <v>23377</v>
      </c>
      <c r="L19" s="30">
        <v>4181.6899999999996</v>
      </c>
      <c r="M19" s="34">
        <v>3683</v>
      </c>
      <c r="N19" s="34">
        <v>8442.880000000001</v>
      </c>
      <c r="O19" s="35">
        <v>3683</v>
      </c>
      <c r="P19" s="35">
        <v>8442.880000000001</v>
      </c>
      <c r="Q19" s="35">
        <v>165</v>
      </c>
      <c r="R19" s="35">
        <v>242.58</v>
      </c>
      <c r="S19" s="35">
        <v>323</v>
      </c>
      <c r="T19" s="30">
        <v>601.16</v>
      </c>
      <c r="U19" s="30">
        <v>19858</v>
      </c>
      <c r="V19" s="30">
        <v>31736.099999999991</v>
      </c>
      <c r="W19" s="22">
        <v>2307</v>
      </c>
      <c r="X19" s="22">
        <v>13963.359999999999</v>
      </c>
      <c r="Y19" s="22">
        <v>2307</v>
      </c>
      <c r="Z19" s="22">
        <v>13963.359999999999</v>
      </c>
      <c r="AA19" s="22">
        <v>100</v>
      </c>
      <c r="AB19" s="22">
        <v>467.94</v>
      </c>
      <c r="AC19" s="22">
        <v>71</v>
      </c>
      <c r="AD19" s="22">
        <v>433.15999999999991</v>
      </c>
      <c r="AE19" s="22">
        <v>7499</v>
      </c>
      <c r="AF19" s="23">
        <v>41419.030000000006</v>
      </c>
      <c r="AG19" s="24">
        <f t="shared" si="0"/>
        <v>12744</v>
      </c>
      <c r="AH19" s="24">
        <f t="shared" si="0"/>
        <v>23494.29</v>
      </c>
      <c r="AI19" s="24">
        <f t="shared" si="0"/>
        <v>12744</v>
      </c>
      <c r="AJ19" s="24">
        <f t="shared" si="0"/>
        <v>23494.29</v>
      </c>
      <c r="AK19" s="24">
        <f t="shared" si="1"/>
        <v>2752</v>
      </c>
      <c r="AL19" s="24">
        <f t="shared" si="1"/>
        <v>1133.68</v>
      </c>
      <c r="AM19" s="24">
        <f t="shared" si="1"/>
        <v>2763</v>
      </c>
      <c r="AN19" s="24">
        <f t="shared" si="1"/>
        <v>1398.1699999999998</v>
      </c>
      <c r="AO19" s="24">
        <f t="shared" si="1"/>
        <v>50734</v>
      </c>
      <c r="AP19" s="24">
        <f t="shared" si="1"/>
        <v>77336.820000000007</v>
      </c>
      <c r="AQ19" s="36"/>
      <c r="AR19" s="25">
        <v>87400</v>
      </c>
      <c r="AS19" s="22"/>
      <c r="AT19" s="22">
        <v>12744</v>
      </c>
      <c r="AU19" s="22"/>
      <c r="AV19" s="22"/>
      <c r="AW19" s="22"/>
      <c r="AX19" s="22"/>
      <c r="AY19" s="22"/>
      <c r="AZ19" s="22">
        <v>23494.29</v>
      </c>
      <c r="BA19" s="22"/>
      <c r="BB19" s="22"/>
      <c r="BC19" s="22"/>
      <c r="BD19" s="21"/>
      <c r="BE19" s="26">
        <f t="shared" si="3"/>
        <v>0.26881338672768879</v>
      </c>
      <c r="BF19" s="22">
        <v>14766</v>
      </c>
      <c r="BG19" s="22">
        <v>8502.3900000000012</v>
      </c>
      <c r="BH19" s="27">
        <f t="shared" si="2"/>
        <v>0.1099397415099302</v>
      </c>
    </row>
    <row r="20" spans="1:62" s="28" customFormat="1" ht="53.4" customHeight="1" x14ac:dyDescent="0.3">
      <c r="A20" s="16">
        <v>12</v>
      </c>
      <c r="B20" s="17" t="s">
        <v>51</v>
      </c>
      <c r="C20" s="29">
        <v>1078</v>
      </c>
      <c r="D20" s="33">
        <v>349.51181559999998</v>
      </c>
      <c r="E20" s="29">
        <v>1078</v>
      </c>
      <c r="F20" s="33">
        <v>349.51181559999998</v>
      </c>
      <c r="G20" s="34">
        <v>319</v>
      </c>
      <c r="H20" s="34">
        <v>63.8</v>
      </c>
      <c r="I20" s="34">
        <v>54</v>
      </c>
      <c r="J20" s="30">
        <v>10.799999999999997</v>
      </c>
      <c r="K20" s="30">
        <v>16862</v>
      </c>
      <c r="L20" s="30">
        <v>1728.9771174999996</v>
      </c>
      <c r="M20" s="34">
        <v>5525</v>
      </c>
      <c r="N20" s="34">
        <v>9867.6263631999991</v>
      </c>
      <c r="O20" s="34">
        <v>5525</v>
      </c>
      <c r="P20" s="34">
        <v>9867.6263631999991</v>
      </c>
      <c r="Q20" s="35">
        <v>152.75</v>
      </c>
      <c r="R20" s="35">
        <v>1139.9739414250002</v>
      </c>
      <c r="S20" s="35">
        <v>201.62999999999994</v>
      </c>
      <c r="T20" s="30">
        <v>1504.7656026810002</v>
      </c>
      <c r="U20" s="34">
        <v>28901</v>
      </c>
      <c r="V20" s="34">
        <v>43761.149789800002</v>
      </c>
      <c r="W20" s="22">
        <v>621</v>
      </c>
      <c r="X20" s="22">
        <v>4964.7726534999983</v>
      </c>
      <c r="Y20" s="22">
        <v>621</v>
      </c>
      <c r="Z20" s="22">
        <v>4964.7726534999983</v>
      </c>
      <c r="AA20" s="22">
        <v>152.75</v>
      </c>
      <c r="AB20" s="22">
        <v>1139.9739414250002</v>
      </c>
      <c r="AC20" s="22">
        <v>201.62999999999994</v>
      </c>
      <c r="AD20" s="22">
        <v>1504.7656026810002</v>
      </c>
      <c r="AE20" s="22">
        <v>3587</v>
      </c>
      <c r="AF20" s="23">
        <v>22584.105032800009</v>
      </c>
      <c r="AG20" s="24">
        <f t="shared" si="0"/>
        <v>7224</v>
      </c>
      <c r="AH20" s="24">
        <f t="shared" si="0"/>
        <v>15181.910832299998</v>
      </c>
      <c r="AI20" s="24">
        <f t="shared" si="0"/>
        <v>7224</v>
      </c>
      <c r="AJ20" s="24">
        <f t="shared" si="0"/>
        <v>15181.910832299998</v>
      </c>
      <c r="AK20" s="24">
        <f t="shared" si="1"/>
        <v>624.5</v>
      </c>
      <c r="AL20" s="24">
        <f t="shared" si="1"/>
        <v>2343.7478828500007</v>
      </c>
      <c r="AM20" s="24">
        <f t="shared" si="1"/>
        <v>457.25999999999988</v>
      </c>
      <c r="AN20" s="24">
        <f t="shared" si="1"/>
        <v>3020.3312053620002</v>
      </c>
      <c r="AO20" s="24">
        <f t="shared" si="1"/>
        <v>49350</v>
      </c>
      <c r="AP20" s="24">
        <f t="shared" si="1"/>
        <v>68074.231940100013</v>
      </c>
      <c r="AQ20" s="36"/>
      <c r="AR20" s="25">
        <v>30600</v>
      </c>
      <c r="AS20" s="22"/>
      <c r="AT20" s="22">
        <v>7224</v>
      </c>
      <c r="AU20" s="22"/>
      <c r="AV20" s="22"/>
      <c r="AW20" s="22"/>
      <c r="AX20" s="22"/>
      <c r="AY20" s="22"/>
      <c r="AZ20" s="22">
        <v>15181.910832299998</v>
      </c>
      <c r="BA20" s="22"/>
      <c r="BB20" s="22"/>
      <c r="BC20" s="22"/>
      <c r="BD20" s="21"/>
      <c r="BE20" s="26">
        <f t="shared" si="3"/>
        <v>0.49614087687254899</v>
      </c>
      <c r="BF20" s="22">
        <v>6134</v>
      </c>
      <c r="BG20" s="22">
        <v>4976.9185840000009</v>
      </c>
      <c r="BH20" s="27">
        <f t="shared" si="2"/>
        <v>7.3110168740196713E-2</v>
      </c>
    </row>
    <row r="21" spans="1:62" s="37" customFormat="1" ht="53.4" customHeight="1" x14ac:dyDescent="0.3">
      <c r="A21" s="16">
        <v>13</v>
      </c>
      <c r="B21" s="17" t="s">
        <v>52</v>
      </c>
      <c r="C21" s="29">
        <v>73</v>
      </c>
      <c r="D21" s="33">
        <v>13.12</v>
      </c>
      <c r="E21" s="34">
        <v>73</v>
      </c>
      <c r="F21" s="34">
        <v>12.85741</v>
      </c>
      <c r="G21" s="34">
        <v>28</v>
      </c>
      <c r="H21" s="34">
        <v>5.4221699999999995</v>
      </c>
      <c r="I21" s="34">
        <v>5</v>
      </c>
      <c r="J21" s="30">
        <v>1.28</v>
      </c>
      <c r="K21" s="30">
        <v>704</v>
      </c>
      <c r="L21" s="30">
        <v>153.5805014</v>
      </c>
      <c r="M21" s="34">
        <v>195</v>
      </c>
      <c r="N21" s="34">
        <v>524.70000000000005</v>
      </c>
      <c r="O21" s="35">
        <v>195</v>
      </c>
      <c r="P21" s="35">
        <v>464.54396360000004</v>
      </c>
      <c r="Q21" s="35">
        <v>57</v>
      </c>
      <c r="R21" s="35">
        <v>126.228927</v>
      </c>
      <c r="S21" s="35">
        <v>14</v>
      </c>
      <c r="T21" s="30">
        <v>14.42972</v>
      </c>
      <c r="U21" s="30">
        <v>2311</v>
      </c>
      <c r="V21" s="30">
        <v>4511.2046037</v>
      </c>
      <c r="W21" s="22">
        <v>181</v>
      </c>
      <c r="X21" s="22">
        <v>1244.3849999999998</v>
      </c>
      <c r="Y21" s="22">
        <v>181</v>
      </c>
      <c r="Z21" s="22">
        <v>1075.8821636</v>
      </c>
      <c r="AA21" s="22">
        <v>38</v>
      </c>
      <c r="AB21" s="22">
        <v>220.4036576</v>
      </c>
      <c r="AC21" s="22">
        <v>2</v>
      </c>
      <c r="AD21" s="22">
        <v>10.579000000000001</v>
      </c>
      <c r="AE21" s="22">
        <v>1409</v>
      </c>
      <c r="AF21" s="23">
        <v>8471.2177883999993</v>
      </c>
      <c r="AG21" s="24">
        <f t="shared" si="0"/>
        <v>449</v>
      </c>
      <c r="AH21" s="24">
        <f t="shared" si="0"/>
        <v>1782.2049999999999</v>
      </c>
      <c r="AI21" s="24">
        <f t="shared" si="0"/>
        <v>449</v>
      </c>
      <c r="AJ21" s="24">
        <f t="shared" si="0"/>
        <v>1553.2835372</v>
      </c>
      <c r="AK21" s="24">
        <f t="shared" si="1"/>
        <v>123</v>
      </c>
      <c r="AL21" s="24">
        <f t="shared" si="1"/>
        <v>352.05475460000002</v>
      </c>
      <c r="AM21" s="24">
        <f t="shared" si="1"/>
        <v>21</v>
      </c>
      <c r="AN21" s="24">
        <f t="shared" si="1"/>
        <v>26.288719999999998</v>
      </c>
      <c r="AO21" s="24">
        <f t="shared" si="1"/>
        <v>4424</v>
      </c>
      <c r="AP21" s="24">
        <f t="shared" si="1"/>
        <v>13136.002893499999</v>
      </c>
      <c r="AQ21" s="31"/>
      <c r="AR21" s="22">
        <v>4136</v>
      </c>
      <c r="AS21" s="22"/>
      <c r="AT21" s="22">
        <v>449</v>
      </c>
      <c r="AU21" s="22"/>
      <c r="AV21" s="22"/>
      <c r="AW21" s="22"/>
      <c r="AX21" s="22"/>
      <c r="AY21" s="22"/>
      <c r="AZ21" s="22">
        <v>1553.2835372</v>
      </c>
      <c r="BA21" s="22"/>
      <c r="BB21" s="22"/>
      <c r="BC21" s="22"/>
      <c r="BD21" s="21"/>
      <c r="BE21" s="26">
        <f t="shared" si="3"/>
        <v>0.37555211247582204</v>
      </c>
      <c r="BF21" s="22">
        <v>669</v>
      </c>
      <c r="BG21" s="22">
        <v>1159.8843977000004</v>
      </c>
      <c r="BH21" s="27">
        <f t="shared" si="2"/>
        <v>8.8298122884392649E-2</v>
      </c>
      <c r="BJ21" s="37">
        <f ca="1">BI12:BJ21</f>
        <v>0</v>
      </c>
    </row>
    <row r="22" spans="1:62" s="28" customFormat="1" ht="53.4" customHeight="1" x14ac:dyDescent="0.3">
      <c r="A22" s="16">
        <v>14</v>
      </c>
      <c r="B22" s="17" t="s">
        <v>53</v>
      </c>
      <c r="C22" s="29">
        <v>90</v>
      </c>
      <c r="D22" s="33">
        <v>13.83</v>
      </c>
      <c r="E22" s="34">
        <v>90</v>
      </c>
      <c r="F22" s="34">
        <v>13.031000000000001</v>
      </c>
      <c r="G22" s="34">
        <v>32</v>
      </c>
      <c r="H22" s="34">
        <v>3.8504</v>
      </c>
      <c r="I22" s="34">
        <v>0</v>
      </c>
      <c r="J22" s="30">
        <v>0</v>
      </c>
      <c r="K22" s="30">
        <v>403</v>
      </c>
      <c r="L22" s="30">
        <v>65.182529099999996</v>
      </c>
      <c r="M22" s="34">
        <v>118</v>
      </c>
      <c r="N22" s="34">
        <v>282.80903000000001</v>
      </c>
      <c r="O22" s="35">
        <v>118</v>
      </c>
      <c r="P22" s="35">
        <v>278.32812000000001</v>
      </c>
      <c r="Q22" s="35">
        <v>26</v>
      </c>
      <c r="R22" s="35">
        <v>62.35</v>
      </c>
      <c r="S22" s="35">
        <v>0</v>
      </c>
      <c r="T22" s="30">
        <v>0</v>
      </c>
      <c r="U22" s="30">
        <v>1163</v>
      </c>
      <c r="V22" s="30">
        <v>1964.5169152000001</v>
      </c>
      <c r="W22" s="22">
        <v>13</v>
      </c>
      <c r="X22" s="22">
        <v>100.65085000000001</v>
      </c>
      <c r="Y22" s="22">
        <v>13</v>
      </c>
      <c r="Z22" s="22">
        <v>2.0000000000000002E-5</v>
      </c>
      <c r="AA22" s="22">
        <v>2</v>
      </c>
      <c r="AB22" s="22">
        <v>13.5</v>
      </c>
      <c r="AC22" s="22">
        <v>0</v>
      </c>
      <c r="AD22" s="22">
        <v>0</v>
      </c>
      <c r="AE22" s="22">
        <v>275</v>
      </c>
      <c r="AF22" s="23">
        <v>1487.3610079999999</v>
      </c>
      <c r="AG22" s="24">
        <f t="shared" si="0"/>
        <v>221</v>
      </c>
      <c r="AH22" s="24">
        <f t="shared" si="0"/>
        <v>397.28987999999998</v>
      </c>
      <c r="AI22" s="24">
        <f t="shared" si="0"/>
        <v>221</v>
      </c>
      <c r="AJ22" s="24">
        <f t="shared" si="0"/>
        <v>291.35914000000002</v>
      </c>
      <c r="AK22" s="24">
        <f t="shared" si="1"/>
        <v>60</v>
      </c>
      <c r="AL22" s="24">
        <f t="shared" si="1"/>
        <v>79.700400000000002</v>
      </c>
      <c r="AM22" s="24">
        <f t="shared" si="1"/>
        <v>0</v>
      </c>
      <c r="AN22" s="24">
        <f t="shared" si="1"/>
        <v>0</v>
      </c>
      <c r="AO22" s="24">
        <f t="shared" si="1"/>
        <v>1841</v>
      </c>
      <c r="AP22" s="24">
        <f t="shared" si="1"/>
        <v>3517.0604523000002</v>
      </c>
      <c r="AQ22" s="36"/>
      <c r="AR22" s="25">
        <v>2919</v>
      </c>
      <c r="AS22" s="22"/>
      <c r="AT22" s="22">
        <v>221</v>
      </c>
      <c r="AU22" s="22"/>
      <c r="AV22" s="22"/>
      <c r="AW22" s="22"/>
      <c r="AX22" s="22"/>
      <c r="AY22" s="22"/>
      <c r="AZ22" s="22">
        <v>291.35914000000002</v>
      </c>
      <c r="BA22" s="22"/>
      <c r="BB22" s="22"/>
      <c r="BC22" s="22"/>
      <c r="BD22" s="21"/>
      <c r="BE22" s="26">
        <f t="shared" si="3"/>
        <v>9.9814710517300453E-2</v>
      </c>
      <c r="BF22" s="22">
        <v>0</v>
      </c>
      <c r="BG22" s="22">
        <v>0</v>
      </c>
      <c r="BH22" s="27">
        <f t="shared" si="2"/>
        <v>0</v>
      </c>
    </row>
    <row r="23" spans="1:62" s="28" customFormat="1" ht="53.4" customHeight="1" x14ac:dyDescent="0.3">
      <c r="A23" s="16">
        <v>15</v>
      </c>
      <c r="B23" s="38" t="s">
        <v>54</v>
      </c>
      <c r="C23" s="29">
        <v>9</v>
      </c>
      <c r="D23" s="33">
        <v>4.3499999999999996</v>
      </c>
      <c r="E23" s="34">
        <v>9</v>
      </c>
      <c r="F23" s="34">
        <v>4.3499999999999996</v>
      </c>
      <c r="G23" s="34">
        <v>6</v>
      </c>
      <c r="H23" s="34">
        <v>2.85</v>
      </c>
      <c r="I23" s="34">
        <v>0</v>
      </c>
      <c r="J23" s="30">
        <v>0</v>
      </c>
      <c r="K23" s="30">
        <v>85</v>
      </c>
      <c r="L23" s="30">
        <v>24.693070000000002</v>
      </c>
      <c r="M23" s="34">
        <v>148</v>
      </c>
      <c r="N23" s="34">
        <v>220.20265000000001</v>
      </c>
      <c r="O23" s="35">
        <v>148</v>
      </c>
      <c r="P23" s="35">
        <v>220.20265000000001</v>
      </c>
      <c r="Q23" s="35">
        <v>29</v>
      </c>
      <c r="R23" s="35">
        <v>33.505000000000003</v>
      </c>
      <c r="S23" s="35">
        <v>0</v>
      </c>
      <c r="T23" s="30">
        <v>0</v>
      </c>
      <c r="U23" s="30">
        <v>1364</v>
      </c>
      <c r="V23" s="30">
        <v>1932.2132773999997</v>
      </c>
      <c r="W23" s="22">
        <v>77</v>
      </c>
      <c r="X23" s="22">
        <v>572.49055999999996</v>
      </c>
      <c r="Y23" s="22">
        <v>77</v>
      </c>
      <c r="Z23" s="22">
        <v>572.49055999999996</v>
      </c>
      <c r="AA23" s="22">
        <v>1</v>
      </c>
      <c r="AB23" s="22">
        <v>8</v>
      </c>
      <c r="AC23" s="22">
        <v>0</v>
      </c>
      <c r="AD23" s="22">
        <v>0</v>
      </c>
      <c r="AE23" s="22">
        <v>609</v>
      </c>
      <c r="AF23" s="23">
        <v>3340.6091536999998</v>
      </c>
      <c r="AG23" s="24">
        <f t="shared" si="0"/>
        <v>234</v>
      </c>
      <c r="AH23" s="24">
        <f t="shared" si="0"/>
        <v>797.04320999999993</v>
      </c>
      <c r="AI23" s="24">
        <f t="shared" si="0"/>
        <v>234</v>
      </c>
      <c r="AJ23" s="24">
        <f t="shared" si="0"/>
        <v>797.04320999999993</v>
      </c>
      <c r="AK23" s="24">
        <f t="shared" si="1"/>
        <v>36</v>
      </c>
      <c r="AL23" s="24">
        <f t="shared" si="1"/>
        <v>44.355000000000004</v>
      </c>
      <c r="AM23" s="24">
        <f t="shared" si="1"/>
        <v>0</v>
      </c>
      <c r="AN23" s="24">
        <f t="shared" si="1"/>
        <v>0</v>
      </c>
      <c r="AO23" s="24">
        <f t="shared" si="1"/>
        <v>2058</v>
      </c>
      <c r="AP23" s="24">
        <f t="shared" si="1"/>
        <v>5297.5155010999997</v>
      </c>
      <c r="AQ23" s="36"/>
      <c r="AR23" s="25">
        <v>0</v>
      </c>
      <c r="AS23" s="22"/>
      <c r="AT23" s="22">
        <v>234</v>
      </c>
      <c r="AU23" s="22"/>
      <c r="AV23" s="22"/>
      <c r="AW23" s="22"/>
      <c r="AX23" s="22"/>
      <c r="AY23" s="22"/>
      <c r="AZ23" s="22">
        <v>797.04320999999993</v>
      </c>
      <c r="BA23" s="22"/>
      <c r="BB23" s="22"/>
      <c r="BC23" s="22"/>
      <c r="BD23" s="21"/>
      <c r="BE23" s="26" t="e">
        <f t="shared" si="3"/>
        <v>#DIV/0!</v>
      </c>
      <c r="BF23" s="22">
        <v>55</v>
      </c>
      <c r="BG23" s="22">
        <v>152.58961129999997</v>
      </c>
      <c r="BH23" s="27">
        <f t="shared" si="2"/>
        <v>2.8803995244245265E-2</v>
      </c>
    </row>
    <row r="24" spans="1:62" s="28" customFormat="1" ht="53.4" customHeight="1" x14ac:dyDescent="0.3">
      <c r="A24" s="16">
        <v>16</v>
      </c>
      <c r="B24" s="17" t="s">
        <v>55</v>
      </c>
      <c r="C24" s="29">
        <v>19357</v>
      </c>
      <c r="D24" s="33">
        <v>7751.1291999999994</v>
      </c>
      <c r="E24" s="34">
        <v>19357</v>
      </c>
      <c r="F24" s="34">
        <v>7751.1291999999994</v>
      </c>
      <c r="G24" s="34">
        <v>19356</v>
      </c>
      <c r="H24" s="34">
        <v>7750.6695</v>
      </c>
      <c r="I24" s="34">
        <v>17160</v>
      </c>
      <c r="J24" s="30">
        <v>6893.3037799999993</v>
      </c>
      <c r="K24" s="30">
        <v>147501</v>
      </c>
      <c r="L24" s="30">
        <v>26944.473821999993</v>
      </c>
      <c r="M24" s="34">
        <v>7346</v>
      </c>
      <c r="N24" s="34">
        <v>5334.6917599999997</v>
      </c>
      <c r="O24" s="35">
        <v>7346</v>
      </c>
      <c r="P24" s="35">
        <v>5334.6917599999997</v>
      </c>
      <c r="Q24" s="35">
        <v>6986</v>
      </c>
      <c r="R24" s="35">
        <v>4039.9359100000001</v>
      </c>
      <c r="S24" s="35">
        <v>6413</v>
      </c>
      <c r="T24" s="30">
        <v>3635.8178499999995</v>
      </c>
      <c r="U24" s="30">
        <v>19661</v>
      </c>
      <c r="V24" s="30">
        <v>11029.714677799999</v>
      </c>
      <c r="W24" s="22">
        <v>844</v>
      </c>
      <c r="X24" s="22">
        <v>6161.8607200000006</v>
      </c>
      <c r="Y24" s="22">
        <v>844</v>
      </c>
      <c r="Z24" s="22">
        <v>6161.8607200000006</v>
      </c>
      <c r="AA24" s="22">
        <v>68</v>
      </c>
      <c r="AB24" s="22">
        <v>514.40687000000003</v>
      </c>
      <c r="AC24" s="22">
        <v>1</v>
      </c>
      <c r="AD24" s="22">
        <v>9.8588299999999993</v>
      </c>
      <c r="AE24" s="22">
        <v>2309</v>
      </c>
      <c r="AF24" s="23">
        <v>12669.831517600003</v>
      </c>
      <c r="AG24" s="24">
        <f t="shared" si="0"/>
        <v>27547</v>
      </c>
      <c r="AH24" s="24">
        <f t="shared" si="0"/>
        <v>19247.681680000002</v>
      </c>
      <c r="AI24" s="24">
        <f t="shared" si="0"/>
        <v>27547</v>
      </c>
      <c r="AJ24" s="24">
        <f t="shared" si="0"/>
        <v>19247.681680000002</v>
      </c>
      <c r="AK24" s="24">
        <f t="shared" si="1"/>
        <v>26410</v>
      </c>
      <c r="AL24" s="24">
        <f t="shared" si="1"/>
        <v>12305.012280000001</v>
      </c>
      <c r="AM24" s="24">
        <f t="shared" si="1"/>
        <v>23574</v>
      </c>
      <c r="AN24" s="24">
        <f t="shared" si="1"/>
        <v>10538.980459999997</v>
      </c>
      <c r="AO24" s="24">
        <f t="shared" si="1"/>
        <v>169471</v>
      </c>
      <c r="AP24" s="24">
        <f t="shared" si="1"/>
        <v>50644.020017399991</v>
      </c>
      <c r="AQ24" s="36"/>
      <c r="AR24" s="25">
        <v>10000</v>
      </c>
      <c r="AS24" s="22"/>
      <c r="AT24" s="22">
        <v>27547</v>
      </c>
      <c r="AU24" s="22"/>
      <c r="AV24" s="22"/>
      <c r="AW24" s="22"/>
      <c r="AX24" s="22"/>
      <c r="AY24" s="22"/>
      <c r="AZ24" s="22">
        <v>19247.681680000002</v>
      </c>
      <c r="BA24" s="22"/>
      <c r="BB24" s="22"/>
      <c r="BC24" s="22"/>
      <c r="BD24" s="21"/>
      <c r="BE24" s="26">
        <f t="shared" si="3"/>
        <v>1.9247681680000002</v>
      </c>
      <c r="BF24" s="22">
        <v>48697</v>
      </c>
      <c r="BG24" s="22">
        <v>7775.3810473999993</v>
      </c>
      <c r="BH24" s="27">
        <f t="shared" si="2"/>
        <v>0.15353009189887723</v>
      </c>
    </row>
    <row r="25" spans="1:62" s="28" customFormat="1" ht="53.4" customHeight="1" x14ac:dyDescent="0.3">
      <c r="A25" s="16">
        <v>17</v>
      </c>
      <c r="B25" s="17" t="s">
        <v>56</v>
      </c>
      <c r="C25" s="29">
        <v>99</v>
      </c>
      <c r="D25" s="33">
        <v>41.740000000000009</v>
      </c>
      <c r="E25" s="34">
        <v>99</v>
      </c>
      <c r="F25" s="34">
        <v>41.740000000000009</v>
      </c>
      <c r="G25" s="34">
        <v>0</v>
      </c>
      <c r="H25" s="34">
        <v>0</v>
      </c>
      <c r="I25" s="34">
        <v>0</v>
      </c>
      <c r="J25" s="30">
        <v>0</v>
      </c>
      <c r="K25" s="30">
        <v>1300</v>
      </c>
      <c r="L25" s="30">
        <v>482.57</v>
      </c>
      <c r="M25" s="34">
        <v>1773</v>
      </c>
      <c r="N25" s="34">
        <v>4363.1100000000006</v>
      </c>
      <c r="O25" s="35">
        <v>1773</v>
      </c>
      <c r="P25" s="35">
        <v>4363.1100000000006</v>
      </c>
      <c r="Q25" s="35">
        <v>0</v>
      </c>
      <c r="R25" s="35">
        <v>0</v>
      </c>
      <c r="S25" s="35">
        <v>0</v>
      </c>
      <c r="T25" s="30">
        <v>0</v>
      </c>
      <c r="U25" s="30">
        <v>3180</v>
      </c>
      <c r="V25" s="30">
        <v>4288.24</v>
      </c>
      <c r="W25" s="22">
        <v>650</v>
      </c>
      <c r="X25" s="22">
        <v>4982.6600000000008</v>
      </c>
      <c r="Y25" s="22">
        <v>650</v>
      </c>
      <c r="Z25" s="22">
        <v>4982.6600000000008</v>
      </c>
      <c r="AA25" s="22">
        <v>0</v>
      </c>
      <c r="AB25" s="22">
        <v>0</v>
      </c>
      <c r="AC25" s="22">
        <v>0</v>
      </c>
      <c r="AD25" s="22">
        <v>0</v>
      </c>
      <c r="AE25" s="22">
        <v>2582</v>
      </c>
      <c r="AF25" s="23">
        <v>9202.51</v>
      </c>
      <c r="AG25" s="24">
        <f t="shared" si="0"/>
        <v>2522</v>
      </c>
      <c r="AH25" s="24">
        <f t="shared" si="0"/>
        <v>9387.510000000002</v>
      </c>
      <c r="AI25" s="24">
        <f t="shared" si="0"/>
        <v>2522</v>
      </c>
      <c r="AJ25" s="24">
        <f t="shared" si="0"/>
        <v>9387.510000000002</v>
      </c>
      <c r="AK25" s="24">
        <f t="shared" si="1"/>
        <v>0</v>
      </c>
      <c r="AL25" s="24">
        <f t="shared" si="1"/>
        <v>0</v>
      </c>
      <c r="AM25" s="24">
        <f t="shared" si="1"/>
        <v>0</v>
      </c>
      <c r="AN25" s="24">
        <f t="shared" si="1"/>
        <v>0</v>
      </c>
      <c r="AO25" s="24">
        <f t="shared" si="1"/>
        <v>7062</v>
      </c>
      <c r="AP25" s="24">
        <f t="shared" si="1"/>
        <v>13973.32</v>
      </c>
      <c r="AQ25" s="36"/>
      <c r="AR25" s="25">
        <v>10000</v>
      </c>
      <c r="AS25" s="22"/>
      <c r="AT25" s="22">
        <v>2522</v>
      </c>
      <c r="AU25" s="22"/>
      <c r="AV25" s="22"/>
      <c r="AW25" s="22"/>
      <c r="AX25" s="22"/>
      <c r="AY25" s="22"/>
      <c r="AZ25" s="22">
        <v>9387.510000000002</v>
      </c>
      <c r="BA25" s="22"/>
      <c r="BB25" s="22"/>
      <c r="BC25" s="22"/>
      <c r="BD25" s="21"/>
      <c r="BE25" s="26">
        <f t="shared" si="3"/>
        <v>0.93875100000000022</v>
      </c>
      <c r="BF25" s="22">
        <v>0</v>
      </c>
      <c r="BG25" s="22">
        <v>0</v>
      </c>
      <c r="BH25" s="27">
        <f t="shared" si="2"/>
        <v>0</v>
      </c>
    </row>
    <row r="26" spans="1:62" s="28" customFormat="1" ht="53.4" customHeight="1" x14ac:dyDescent="0.4">
      <c r="A26" s="16">
        <v>18</v>
      </c>
      <c r="B26" s="17" t="s">
        <v>57</v>
      </c>
      <c r="C26" s="39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30">
        <v>0</v>
      </c>
      <c r="K26" s="30">
        <v>0</v>
      </c>
      <c r="L26" s="3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30">
        <v>0</v>
      </c>
      <c r="U26" s="30">
        <v>0</v>
      </c>
      <c r="V26" s="30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3">
        <v>0</v>
      </c>
      <c r="AG26" s="24">
        <f t="shared" si="0"/>
        <v>0</v>
      </c>
      <c r="AH26" s="24">
        <f t="shared" si="0"/>
        <v>0</v>
      </c>
      <c r="AI26" s="24">
        <f t="shared" si="0"/>
        <v>0</v>
      </c>
      <c r="AJ26" s="24">
        <f t="shared" si="0"/>
        <v>0</v>
      </c>
      <c r="AK26" s="24">
        <f t="shared" si="1"/>
        <v>0</v>
      </c>
      <c r="AL26" s="24">
        <f t="shared" si="1"/>
        <v>0</v>
      </c>
      <c r="AM26" s="24">
        <f t="shared" si="1"/>
        <v>0</v>
      </c>
      <c r="AN26" s="24">
        <f t="shared" si="1"/>
        <v>0</v>
      </c>
      <c r="AO26" s="24">
        <f t="shared" si="1"/>
        <v>0</v>
      </c>
      <c r="AP26" s="24">
        <f t="shared" si="1"/>
        <v>0</v>
      </c>
      <c r="AQ26" s="41"/>
      <c r="AR26" s="42">
        <v>3500</v>
      </c>
      <c r="AS26" s="22"/>
      <c r="AT26" s="22">
        <v>0</v>
      </c>
      <c r="AU26" s="22"/>
      <c r="AV26" s="22"/>
      <c r="AW26" s="22"/>
      <c r="AX26" s="22"/>
      <c r="AY26" s="22"/>
      <c r="AZ26" s="22">
        <v>0</v>
      </c>
      <c r="BA26" s="22"/>
      <c r="BB26" s="22"/>
      <c r="BC26" s="22"/>
      <c r="BD26" s="21"/>
      <c r="BE26" s="26">
        <f t="shared" si="3"/>
        <v>0</v>
      </c>
      <c r="BF26" s="22"/>
      <c r="BG26" s="22"/>
      <c r="BH26" s="27" t="e">
        <f t="shared" si="2"/>
        <v>#DIV/0!</v>
      </c>
    </row>
    <row r="27" spans="1:62" s="28" customFormat="1" ht="53.4" customHeight="1" x14ac:dyDescent="0.3">
      <c r="A27" s="16">
        <v>19</v>
      </c>
      <c r="B27" s="17" t="s">
        <v>58</v>
      </c>
      <c r="C27" s="29">
        <v>3510</v>
      </c>
      <c r="D27" s="33">
        <v>1360.83</v>
      </c>
      <c r="E27" s="34">
        <v>3510</v>
      </c>
      <c r="F27" s="34">
        <v>1360.83</v>
      </c>
      <c r="G27" s="34">
        <v>3498</v>
      </c>
      <c r="H27" s="34">
        <v>13.594299999999878</v>
      </c>
      <c r="I27" s="34">
        <v>3006</v>
      </c>
      <c r="J27" s="30">
        <v>11.690399999999912</v>
      </c>
      <c r="K27" s="30">
        <v>27031</v>
      </c>
      <c r="L27" s="30">
        <v>4808.05370209997</v>
      </c>
      <c r="M27" s="34">
        <v>474</v>
      </c>
      <c r="N27" s="34">
        <v>256.41158999999999</v>
      </c>
      <c r="O27" s="35">
        <v>474</v>
      </c>
      <c r="P27" s="35">
        <v>256.41158999999999</v>
      </c>
      <c r="Q27" s="35">
        <v>473</v>
      </c>
      <c r="R27" s="35">
        <v>2.5161000000000189</v>
      </c>
      <c r="S27" s="35">
        <v>416</v>
      </c>
      <c r="T27" s="30">
        <v>2.2161000000000155</v>
      </c>
      <c r="U27" s="30">
        <v>758</v>
      </c>
      <c r="V27" s="30">
        <v>379.58717789999736</v>
      </c>
      <c r="W27" s="22">
        <v>12</v>
      </c>
      <c r="X27" s="22">
        <v>107.25166999999999</v>
      </c>
      <c r="Y27" s="22">
        <v>12</v>
      </c>
      <c r="Z27" s="22">
        <v>107.25166999999999</v>
      </c>
      <c r="AA27" s="22">
        <v>0</v>
      </c>
      <c r="AB27" s="22">
        <v>0</v>
      </c>
      <c r="AC27" s="22">
        <v>0</v>
      </c>
      <c r="AD27" s="22">
        <v>0</v>
      </c>
      <c r="AE27" s="22">
        <v>24</v>
      </c>
      <c r="AF27" s="23">
        <v>185.01116999999999</v>
      </c>
      <c r="AG27" s="24">
        <f t="shared" si="0"/>
        <v>3996</v>
      </c>
      <c r="AH27" s="24">
        <f t="shared" si="0"/>
        <v>1724.4932599999997</v>
      </c>
      <c r="AI27" s="24">
        <f t="shared" si="0"/>
        <v>3996</v>
      </c>
      <c r="AJ27" s="24">
        <f t="shared" si="0"/>
        <v>1724.4932599999997</v>
      </c>
      <c r="AK27" s="24">
        <f t="shared" si="1"/>
        <v>3971</v>
      </c>
      <c r="AL27" s="24">
        <f t="shared" si="1"/>
        <v>16.110399999999895</v>
      </c>
      <c r="AM27" s="24">
        <f t="shared" si="1"/>
        <v>3422</v>
      </c>
      <c r="AN27" s="24">
        <f t="shared" si="1"/>
        <v>13.906499999999927</v>
      </c>
      <c r="AO27" s="24">
        <f t="shared" si="1"/>
        <v>27813</v>
      </c>
      <c r="AP27" s="24">
        <f t="shared" si="1"/>
        <v>5372.6520499999669</v>
      </c>
      <c r="AQ27" s="36"/>
      <c r="AR27" s="25">
        <v>3000</v>
      </c>
      <c r="AS27" s="22"/>
      <c r="AT27" s="22">
        <v>3996</v>
      </c>
      <c r="AU27" s="22"/>
      <c r="AV27" s="22"/>
      <c r="AW27" s="22"/>
      <c r="AX27" s="22"/>
      <c r="AY27" s="22"/>
      <c r="AZ27" s="22">
        <v>1724.4932599999997</v>
      </c>
      <c r="BA27" s="22"/>
      <c r="BB27" s="22"/>
      <c r="BC27" s="22"/>
      <c r="BD27" s="21"/>
      <c r="BE27" s="26">
        <f t="shared" si="3"/>
        <v>0.5748310866666666</v>
      </c>
      <c r="BF27" s="22">
        <v>387</v>
      </c>
      <c r="BG27" s="22">
        <v>38.568792700000003</v>
      </c>
      <c r="BH27" s="27">
        <f t="shared" si="2"/>
        <v>7.1787252070418814E-3</v>
      </c>
    </row>
    <row r="28" spans="1:62" s="28" customFormat="1" ht="53.4" customHeight="1" x14ac:dyDescent="0.3">
      <c r="A28" s="16">
        <v>20</v>
      </c>
      <c r="B28" s="17" t="s">
        <v>59</v>
      </c>
      <c r="C28" s="29">
        <v>10</v>
      </c>
      <c r="D28" s="33">
        <v>3.82</v>
      </c>
      <c r="E28" s="33">
        <v>10</v>
      </c>
      <c r="F28" s="33">
        <v>3.82</v>
      </c>
      <c r="G28" s="33">
        <v>0</v>
      </c>
      <c r="H28" s="33">
        <v>0</v>
      </c>
      <c r="I28" s="33">
        <v>0</v>
      </c>
      <c r="J28" s="33">
        <v>0</v>
      </c>
      <c r="K28" s="33">
        <v>63</v>
      </c>
      <c r="L28" s="33">
        <v>19.059999999999995</v>
      </c>
      <c r="M28" s="33">
        <v>80</v>
      </c>
      <c r="N28" s="33">
        <v>138.99</v>
      </c>
      <c r="O28" s="33">
        <v>80</v>
      </c>
      <c r="P28" s="33">
        <v>138.99</v>
      </c>
      <c r="Q28" s="33">
        <v>0</v>
      </c>
      <c r="R28" s="33">
        <v>0</v>
      </c>
      <c r="S28" s="33">
        <v>0</v>
      </c>
      <c r="T28" s="33">
        <v>0</v>
      </c>
      <c r="U28" s="33">
        <v>93</v>
      </c>
      <c r="V28" s="33">
        <v>143.44999999999999</v>
      </c>
      <c r="W28" s="22">
        <v>18</v>
      </c>
      <c r="X28" s="22">
        <v>145.58000000000001</v>
      </c>
      <c r="Y28" s="22">
        <v>18</v>
      </c>
      <c r="Z28" s="22">
        <v>145.58000000000001</v>
      </c>
      <c r="AA28" s="22">
        <v>0</v>
      </c>
      <c r="AB28" s="22">
        <v>0</v>
      </c>
      <c r="AC28" s="22">
        <v>0</v>
      </c>
      <c r="AD28" s="22">
        <v>0</v>
      </c>
      <c r="AE28" s="22">
        <v>29</v>
      </c>
      <c r="AF28" s="23">
        <v>161.07</v>
      </c>
      <c r="AG28" s="24">
        <v>108</v>
      </c>
      <c r="AH28" s="24">
        <f t="shared" si="0"/>
        <v>288.39</v>
      </c>
      <c r="AI28" s="24">
        <f t="shared" si="0"/>
        <v>108</v>
      </c>
      <c r="AJ28" s="24">
        <f t="shared" si="0"/>
        <v>288.39</v>
      </c>
      <c r="AK28" s="24">
        <f t="shared" si="1"/>
        <v>0</v>
      </c>
      <c r="AL28" s="24">
        <f t="shared" si="1"/>
        <v>0</v>
      </c>
      <c r="AM28" s="24">
        <f t="shared" si="1"/>
        <v>0</v>
      </c>
      <c r="AN28" s="24">
        <f t="shared" si="1"/>
        <v>0</v>
      </c>
      <c r="AO28" s="24">
        <f t="shared" si="1"/>
        <v>185</v>
      </c>
      <c r="AP28" s="24">
        <f t="shared" si="1"/>
        <v>323.58</v>
      </c>
      <c r="AQ28" s="36"/>
      <c r="AR28" s="25">
        <v>3500</v>
      </c>
      <c r="AS28" s="22"/>
      <c r="AT28" s="22">
        <v>108</v>
      </c>
      <c r="AU28" s="22"/>
      <c r="AV28" s="22"/>
      <c r="AW28" s="22"/>
      <c r="AX28" s="22"/>
      <c r="AY28" s="22"/>
      <c r="AZ28" s="22">
        <v>288.39</v>
      </c>
      <c r="BA28" s="22"/>
      <c r="BB28" s="22"/>
      <c r="BC28" s="22"/>
      <c r="BD28" s="21"/>
      <c r="BE28" s="26">
        <f t="shared" si="3"/>
        <v>8.2397142857142849E-2</v>
      </c>
      <c r="BF28" s="22">
        <v>0</v>
      </c>
      <c r="BG28" s="22">
        <v>0</v>
      </c>
      <c r="BH28" s="27">
        <f t="shared" si="2"/>
        <v>0</v>
      </c>
    </row>
    <row r="29" spans="1:62" s="28" customFormat="1" ht="53.4" customHeight="1" x14ac:dyDescent="0.3">
      <c r="A29" s="16">
        <v>21</v>
      </c>
      <c r="B29" s="17" t="s">
        <v>60</v>
      </c>
      <c r="C29" s="29">
        <v>62917</v>
      </c>
      <c r="D29" s="33">
        <v>20134.67843</v>
      </c>
      <c r="E29" s="34">
        <v>62917</v>
      </c>
      <c r="F29" s="34">
        <v>20134.67843</v>
      </c>
      <c r="G29" s="34">
        <v>62917</v>
      </c>
      <c r="H29" s="34">
        <v>20134.67843</v>
      </c>
      <c r="I29" s="34">
        <v>61510</v>
      </c>
      <c r="J29" s="30">
        <v>19677.786089999998</v>
      </c>
      <c r="K29" s="30">
        <v>212050</v>
      </c>
      <c r="L29" s="30">
        <v>36391.94857</v>
      </c>
      <c r="M29" s="34">
        <v>11063</v>
      </c>
      <c r="N29" s="34">
        <v>8980.5904300000002</v>
      </c>
      <c r="O29" s="35">
        <v>11063</v>
      </c>
      <c r="P29" s="35">
        <v>8980.5904300000002</v>
      </c>
      <c r="Q29" s="35">
        <v>11267</v>
      </c>
      <c r="R29" s="35">
        <v>9584.4499099999994</v>
      </c>
      <c r="S29" s="35">
        <v>10078</v>
      </c>
      <c r="T29" s="30">
        <v>7011.7208900000005</v>
      </c>
      <c r="U29" s="30">
        <v>57369</v>
      </c>
      <c r="V29" s="30">
        <v>22224.96286</v>
      </c>
      <c r="W29" s="22">
        <v>123</v>
      </c>
      <c r="X29" s="22">
        <v>688.59906000000001</v>
      </c>
      <c r="Y29" s="22">
        <v>123</v>
      </c>
      <c r="Z29" s="22">
        <v>688.59906000000001</v>
      </c>
      <c r="AA29" s="22">
        <v>165</v>
      </c>
      <c r="AB29" s="22">
        <v>912.35592000000008</v>
      </c>
      <c r="AC29" s="22">
        <v>4</v>
      </c>
      <c r="AD29" s="22">
        <v>19.162689999999998</v>
      </c>
      <c r="AE29" s="22">
        <v>2428</v>
      </c>
      <c r="AF29" s="23">
        <v>7111.5333700000001</v>
      </c>
      <c r="AG29" s="24">
        <f t="shared" si="0"/>
        <v>74103</v>
      </c>
      <c r="AH29" s="24">
        <f t="shared" si="0"/>
        <v>29803.867920000001</v>
      </c>
      <c r="AI29" s="24">
        <f t="shared" si="0"/>
        <v>74103</v>
      </c>
      <c r="AJ29" s="24">
        <f t="shared" si="0"/>
        <v>29803.867920000001</v>
      </c>
      <c r="AK29" s="24">
        <f t="shared" si="1"/>
        <v>74349</v>
      </c>
      <c r="AL29" s="24">
        <f t="shared" si="1"/>
        <v>30631.484260000001</v>
      </c>
      <c r="AM29" s="24">
        <f t="shared" si="1"/>
        <v>71592</v>
      </c>
      <c r="AN29" s="24">
        <f t="shared" si="1"/>
        <v>26708.669669999999</v>
      </c>
      <c r="AO29" s="24">
        <f t="shared" si="1"/>
        <v>271847</v>
      </c>
      <c r="AP29" s="24">
        <f t="shared" si="1"/>
        <v>65728.444799999997</v>
      </c>
      <c r="AQ29" s="36"/>
      <c r="AR29" s="25">
        <v>10000</v>
      </c>
      <c r="AS29" s="22"/>
      <c r="AT29" s="22">
        <v>74103</v>
      </c>
      <c r="AU29" s="22"/>
      <c r="AV29" s="22"/>
      <c r="AW29" s="22"/>
      <c r="AX29" s="22"/>
      <c r="AY29" s="22"/>
      <c r="AZ29" s="22">
        <v>29803.867920000001</v>
      </c>
      <c r="BA29" s="22"/>
      <c r="BB29" s="22"/>
      <c r="BC29" s="22"/>
      <c r="BD29" s="21"/>
      <c r="BE29" s="26">
        <f t="shared" si="3"/>
        <v>2.980386792</v>
      </c>
      <c r="BF29" s="22">
        <v>38664</v>
      </c>
      <c r="BG29" s="22">
        <v>6912</v>
      </c>
      <c r="BH29" s="27">
        <f t="shared" si="2"/>
        <v>0.10515995047550555</v>
      </c>
    </row>
    <row r="30" spans="1:62" s="28" customFormat="1" ht="53.4" customHeight="1" x14ac:dyDescent="0.3">
      <c r="A30" s="16">
        <v>22</v>
      </c>
      <c r="B30" s="17" t="s">
        <v>61</v>
      </c>
      <c r="C30" s="29">
        <v>2941</v>
      </c>
      <c r="D30" s="33">
        <v>1163.6299999999999</v>
      </c>
      <c r="E30" s="34">
        <v>2941</v>
      </c>
      <c r="F30" s="34">
        <v>1163.6299999999999</v>
      </c>
      <c r="G30" s="34">
        <v>0</v>
      </c>
      <c r="H30" s="34">
        <v>0</v>
      </c>
      <c r="I30" s="34">
        <v>0</v>
      </c>
      <c r="J30" s="30">
        <v>0</v>
      </c>
      <c r="K30" s="30">
        <v>15513</v>
      </c>
      <c r="L30" s="30">
        <v>2777.6353200000003</v>
      </c>
      <c r="M30" s="34">
        <v>1485</v>
      </c>
      <c r="N30" s="34">
        <v>3457.85</v>
      </c>
      <c r="O30" s="35">
        <v>1485</v>
      </c>
      <c r="P30" s="35">
        <v>3457.85</v>
      </c>
      <c r="Q30" s="35">
        <v>0</v>
      </c>
      <c r="R30" s="35">
        <v>0</v>
      </c>
      <c r="S30" s="35">
        <v>0</v>
      </c>
      <c r="T30" s="30">
        <v>0</v>
      </c>
      <c r="U30" s="30">
        <v>4600</v>
      </c>
      <c r="V30" s="30">
        <v>8369.6201200000014</v>
      </c>
      <c r="W30" s="22">
        <v>220</v>
      </c>
      <c r="X30" s="22">
        <v>4127.9399999999996</v>
      </c>
      <c r="Y30" s="22">
        <v>220</v>
      </c>
      <c r="Z30" s="22">
        <v>4127.9399999999996</v>
      </c>
      <c r="AA30" s="22">
        <v>0</v>
      </c>
      <c r="AB30" s="22">
        <v>0</v>
      </c>
      <c r="AC30" s="22">
        <v>0</v>
      </c>
      <c r="AD30" s="22">
        <v>0</v>
      </c>
      <c r="AE30" s="22">
        <v>959</v>
      </c>
      <c r="AF30" s="23">
        <v>12511.259610000001</v>
      </c>
      <c r="AG30" s="24">
        <v>4646</v>
      </c>
      <c r="AH30" s="24">
        <f t="shared" si="0"/>
        <v>8749.4199999999983</v>
      </c>
      <c r="AI30" s="24">
        <f t="shared" si="0"/>
        <v>4646</v>
      </c>
      <c r="AJ30" s="24">
        <f t="shared" si="0"/>
        <v>8749.4199999999983</v>
      </c>
      <c r="AK30" s="24">
        <f t="shared" si="1"/>
        <v>0</v>
      </c>
      <c r="AL30" s="24">
        <f t="shared" si="1"/>
        <v>0</v>
      </c>
      <c r="AM30" s="24">
        <f t="shared" si="1"/>
        <v>0</v>
      </c>
      <c r="AN30" s="24">
        <f t="shared" si="1"/>
        <v>0</v>
      </c>
      <c r="AO30" s="24">
        <f t="shared" si="1"/>
        <v>21072</v>
      </c>
      <c r="AP30" s="24">
        <f t="shared" si="1"/>
        <v>23658.515050000002</v>
      </c>
      <c r="AQ30" s="36"/>
      <c r="AR30" s="25">
        <v>10000</v>
      </c>
      <c r="AS30" s="22"/>
      <c r="AT30" s="22">
        <v>4646</v>
      </c>
      <c r="AU30" s="22"/>
      <c r="AV30" s="22"/>
      <c r="AW30" s="22"/>
      <c r="AX30" s="22"/>
      <c r="AY30" s="22"/>
      <c r="AZ30" s="22">
        <v>8749.4199999999983</v>
      </c>
      <c r="BA30" s="22"/>
      <c r="BB30" s="22"/>
      <c r="BC30" s="22"/>
      <c r="BD30" s="21"/>
      <c r="BE30" s="26">
        <f t="shared" si="3"/>
        <v>0.87494199999999978</v>
      </c>
      <c r="BF30" s="22"/>
      <c r="BG30" s="22"/>
      <c r="BH30" s="27">
        <f t="shared" si="2"/>
        <v>0</v>
      </c>
    </row>
    <row r="31" spans="1:62" s="28" customFormat="1" ht="53.4" customHeight="1" x14ac:dyDescent="0.3">
      <c r="A31" s="16">
        <v>23</v>
      </c>
      <c r="B31" s="17" t="s">
        <v>62</v>
      </c>
      <c r="C31" s="29">
        <v>0</v>
      </c>
      <c r="D31" s="33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0">
        <v>0</v>
      </c>
      <c r="K31" s="30">
        <v>0</v>
      </c>
      <c r="L31" s="30">
        <v>0</v>
      </c>
      <c r="M31" s="34">
        <v>0</v>
      </c>
      <c r="N31" s="34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0">
        <v>0</v>
      </c>
      <c r="U31" s="30">
        <v>0</v>
      </c>
      <c r="V31" s="30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3">
        <v>0</v>
      </c>
      <c r="AG31" s="24">
        <f t="shared" si="0"/>
        <v>0</v>
      </c>
      <c r="AH31" s="24">
        <f t="shared" si="0"/>
        <v>0</v>
      </c>
      <c r="AI31" s="24">
        <f t="shared" si="0"/>
        <v>0</v>
      </c>
      <c r="AJ31" s="24">
        <f t="shared" si="0"/>
        <v>0</v>
      </c>
      <c r="AK31" s="24">
        <f t="shared" si="1"/>
        <v>0</v>
      </c>
      <c r="AL31" s="24">
        <f t="shared" si="1"/>
        <v>0</v>
      </c>
      <c r="AM31" s="24">
        <f t="shared" si="1"/>
        <v>0</v>
      </c>
      <c r="AN31" s="24">
        <f t="shared" si="1"/>
        <v>0</v>
      </c>
      <c r="AO31" s="24">
        <f t="shared" si="1"/>
        <v>0</v>
      </c>
      <c r="AP31" s="24">
        <f t="shared" si="1"/>
        <v>0</v>
      </c>
      <c r="AQ31" s="36"/>
      <c r="AR31" s="25">
        <v>0</v>
      </c>
      <c r="AS31" s="22"/>
      <c r="AT31" s="22">
        <v>0</v>
      </c>
      <c r="AU31" s="22"/>
      <c r="AV31" s="22"/>
      <c r="AW31" s="22"/>
      <c r="AX31" s="22"/>
      <c r="AY31" s="22"/>
      <c r="AZ31" s="22">
        <v>0</v>
      </c>
      <c r="BA31" s="22"/>
      <c r="BB31" s="22"/>
      <c r="BC31" s="22"/>
      <c r="BD31" s="21"/>
      <c r="BE31" s="26" t="e">
        <f t="shared" si="3"/>
        <v>#DIV/0!</v>
      </c>
      <c r="BF31" s="22">
        <v>0</v>
      </c>
      <c r="BG31" s="22">
        <v>0</v>
      </c>
      <c r="BH31" s="27" t="e">
        <f t="shared" si="2"/>
        <v>#DIV/0!</v>
      </c>
    </row>
    <row r="32" spans="1:62" s="28" customFormat="1" ht="53.4" customHeight="1" x14ac:dyDescent="0.3">
      <c r="A32" s="16">
        <v>24</v>
      </c>
      <c r="B32" s="17" t="s">
        <v>63</v>
      </c>
      <c r="C32" s="43">
        <v>0</v>
      </c>
      <c r="D32" s="44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6">
        <v>0</v>
      </c>
      <c r="K32" s="46">
        <v>0</v>
      </c>
      <c r="L32" s="46">
        <v>0</v>
      </c>
      <c r="M32" s="45">
        <v>0</v>
      </c>
      <c r="N32" s="45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6">
        <v>0</v>
      </c>
      <c r="U32" s="46">
        <v>0</v>
      </c>
      <c r="V32" s="46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9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36"/>
      <c r="AR32" s="25">
        <v>0</v>
      </c>
      <c r="AS32" s="22"/>
      <c r="AT32" s="22">
        <v>0</v>
      </c>
      <c r="AU32" s="22"/>
      <c r="AV32" s="22"/>
      <c r="AW32" s="22"/>
      <c r="AX32" s="22"/>
      <c r="AY32" s="22"/>
      <c r="AZ32" s="22">
        <v>0</v>
      </c>
      <c r="BA32" s="22"/>
      <c r="BB32" s="22"/>
      <c r="BC32" s="22"/>
      <c r="BD32" s="21"/>
      <c r="BE32" s="26" t="e">
        <f t="shared" si="3"/>
        <v>#DIV/0!</v>
      </c>
      <c r="BF32" s="22">
        <v>0</v>
      </c>
      <c r="BG32" s="22">
        <v>0</v>
      </c>
      <c r="BH32" s="27" t="e">
        <f t="shared" si="2"/>
        <v>#DIV/0!</v>
      </c>
    </row>
    <row r="33" spans="1:60" s="28" customFormat="1" ht="53.4" customHeight="1" x14ac:dyDescent="0.3">
      <c r="A33" s="16">
        <v>25</v>
      </c>
      <c r="B33" s="17" t="s">
        <v>64</v>
      </c>
      <c r="C33" s="29">
        <v>0</v>
      </c>
      <c r="D33" s="33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0">
        <v>0</v>
      </c>
      <c r="K33" s="30">
        <v>20</v>
      </c>
      <c r="L33" s="30">
        <v>2.0787039000000003</v>
      </c>
      <c r="M33" s="34">
        <v>178</v>
      </c>
      <c r="N33" s="34">
        <v>596.96633999999995</v>
      </c>
      <c r="O33" s="35">
        <v>178</v>
      </c>
      <c r="P33" s="35">
        <v>596.96633999999995</v>
      </c>
      <c r="Q33" s="35">
        <v>3</v>
      </c>
      <c r="R33" s="35">
        <v>12.03328</v>
      </c>
      <c r="S33" s="35">
        <v>0</v>
      </c>
      <c r="T33" s="30">
        <v>0</v>
      </c>
      <c r="U33" s="30">
        <v>6369</v>
      </c>
      <c r="V33" s="30">
        <v>8943.6406475270269</v>
      </c>
      <c r="W33" s="22">
        <v>227</v>
      </c>
      <c r="X33" s="22">
        <v>1637.8660200000002</v>
      </c>
      <c r="Y33" s="22">
        <v>227</v>
      </c>
      <c r="Z33" s="22">
        <v>1637.8660200000002</v>
      </c>
      <c r="AA33" s="22">
        <v>0</v>
      </c>
      <c r="AB33" s="22">
        <v>0</v>
      </c>
      <c r="AC33" s="22">
        <v>0</v>
      </c>
      <c r="AD33" s="22">
        <v>0</v>
      </c>
      <c r="AE33" s="22">
        <v>3739</v>
      </c>
      <c r="AF33" s="23">
        <v>14499.3662489</v>
      </c>
      <c r="AG33" s="24">
        <f>C33+M33+W33</f>
        <v>405</v>
      </c>
      <c r="AH33" s="24">
        <f t="shared" ref="AH33:AP33" si="4">D33+N33+X33</f>
        <v>2234.8323600000003</v>
      </c>
      <c r="AI33" s="24">
        <f t="shared" si="4"/>
        <v>405</v>
      </c>
      <c r="AJ33" s="24">
        <f t="shared" si="4"/>
        <v>2234.8323600000003</v>
      </c>
      <c r="AK33" s="24">
        <f t="shared" si="4"/>
        <v>3</v>
      </c>
      <c r="AL33" s="24">
        <f t="shared" si="4"/>
        <v>12.03328</v>
      </c>
      <c r="AM33" s="24">
        <f t="shared" si="4"/>
        <v>0</v>
      </c>
      <c r="AN33" s="24">
        <f t="shared" si="4"/>
        <v>0</v>
      </c>
      <c r="AO33" s="24">
        <f t="shared" si="4"/>
        <v>10128</v>
      </c>
      <c r="AP33" s="24">
        <f t="shared" si="4"/>
        <v>23445.085600327027</v>
      </c>
      <c r="AQ33" s="36"/>
      <c r="AR33" s="25">
        <v>0</v>
      </c>
      <c r="AS33" s="22"/>
      <c r="AT33" s="22">
        <v>405</v>
      </c>
      <c r="AU33" s="22"/>
      <c r="AV33" s="22"/>
      <c r="AW33" s="22"/>
      <c r="AX33" s="22"/>
      <c r="AY33" s="22"/>
      <c r="AZ33" s="22">
        <v>2234.8323600000003</v>
      </c>
      <c r="BA33" s="22"/>
      <c r="BB33" s="22"/>
      <c r="BC33" s="22"/>
      <c r="BD33" s="21"/>
      <c r="BE33" s="26" t="e">
        <f t="shared" si="3"/>
        <v>#DIV/0!</v>
      </c>
      <c r="BF33" s="22">
        <v>1542</v>
      </c>
      <c r="BG33" s="22">
        <v>1933.2861628270259</v>
      </c>
      <c r="BH33" s="27">
        <f>BG33/AP33*100%</f>
        <v>8.246018785276088E-2</v>
      </c>
    </row>
    <row r="34" spans="1:60" s="28" customFormat="1" ht="53.4" customHeight="1" x14ac:dyDescent="0.3">
      <c r="A34" s="16">
        <v>26</v>
      </c>
      <c r="B34" s="38" t="s">
        <v>65</v>
      </c>
      <c r="C34" s="29">
        <v>0</v>
      </c>
      <c r="D34" s="33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0">
        <v>0</v>
      </c>
      <c r="K34" s="30">
        <v>0</v>
      </c>
      <c r="L34" s="30">
        <v>0</v>
      </c>
      <c r="M34" s="34">
        <v>0</v>
      </c>
      <c r="N34" s="34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0">
        <v>0</v>
      </c>
      <c r="U34" s="30">
        <v>0</v>
      </c>
      <c r="V34" s="30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3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36"/>
      <c r="AR34" s="25">
        <v>0</v>
      </c>
      <c r="AS34" s="22"/>
      <c r="AT34" s="22">
        <v>0</v>
      </c>
      <c r="AU34" s="22"/>
      <c r="AV34" s="22"/>
      <c r="AW34" s="22"/>
      <c r="AX34" s="22"/>
      <c r="AY34" s="22"/>
      <c r="AZ34" s="22">
        <v>0</v>
      </c>
      <c r="BA34" s="22"/>
      <c r="BB34" s="22"/>
      <c r="BC34" s="22"/>
      <c r="BD34" s="21"/>
      <c r="BE34" s="26" t="e">
        <f t="shared" si="3"/>
        <v>#DIV/0!</v>
      </c>
      <c r="BF34" s="22">
        <v>0</v>
      </c>
      <c r="BG34" s="22">
        <v>0</v>
      </c>
      <c r="BH34" s="27" t="e">
        <f t="shared" ref="BH34:BH38" si="5">BG34/AP34*100%</f>
        <v>#DIV/0!</v>
      </c>
    </row>
    <row r="35" spans="1:60" s="28" customFormat="1" ht="53.4" customHeight="1" x14ac:dyDescent="0.3">
      <c r="A35" s="16">
        <v>27</v>
      </c>
      <c r="B35" s="38" t="s">
        <v>66</v>
      </c>
      <c r="C35" s="29">
        <v>221</v>
      </c>
      <c r="D35" s="33">
        <v>93.299999999999983</v>
      </c>
      <c r="E35" s="34">
        <v>221</v>
      </c>
      <c r="F35" s="34">
        <v>93.299999999999983</v>
      </c>
      <c r="G35" s="34">
        <v>221</v>
      </c>
      <c r="H35" s="34">
        <v>93.299999999999983</v>
      </c>
      <c r="I35" s="34"/>
      <c r="J35" s="30"/>
      <c r="K35" s="30">
        <v>2327</v>
      </c>
      <c r="L35" s="30">
        <v>509.03968400000002</v>
      </c>
      <c r="M35" s="34">
        <v>4</v>
      </c>
      <c r="N35" s="34">
        <v>2.5999999999999996</v>
      </c>
      <c r="O35" s="35">
        <v>4</v>
      </c>
      <c r="P35" s="35">
        <v>2.5999999999999996</v>
      </c>
      <c r="Q35" s="35">
        <v>4</v>
      </c>
      <c r="R35" s="35">
        <v>2.5999999999999996</v>
      </c>
      <c r="S35" s="35"/>
      <c r="T35" s="30"/>
      <c r="U35" s="30">
        <v>122</v>
      </c>
      <c r="V35" s="30">
        <v>35.249923699999997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225</v>
      </c>
      <c r="AF35" s="23">
        <v>95.899999999999977</v>
      </c>
      <c r="AG35" s="24">
        <f t="shared" ref="AG35:AP37" si="6">C35+M35+W35</f>
        <v>225</v>
      </c>
      <c r="AH35" s="24">
        <f t="shared" si="6"/>
        <v>95.899999999999977</v>
      </c>
      <c r="AI35" s="24">
        <f t="shared" si="6"/>
        <v>225</v>
      </c>
      <c r="AJ35" s="24">
        <f t="shared" si="6"/>
        <v>95.899999999999977</v>
      </c>
      <c r="AK35" s="24">
        <f t="shared" si="6"/>
        <v>225</v>
      </c>
      <c r="AL35" s="24">
        <f t="shared" si="6"/>
        <v>95.899999999999977</v>
      </c>
      <c r="AM35" s="24">
        <f t="shared" si="6"/>
        <v>0</v>
      </c>
      <c r="AN35" s="24">
        <f t="shared" si="6"/>
        <v>0</v>
      </c>
      <c r="AO35" s="24">
        <f t="shared" si="6"/>
        <v>2674</v>
      </c>
      <c r="AP35" s="24">
        <f t="shared" si="6"/>
        <v>640.18960770000001</v>
      </c>
      <c r="AQ35" s="36"/>
      <c r="AR35" s="25">
        <v>0</v>
      </c>
      <c r="AS35" s="22"/>
      <c r="AT35" s="22">
        <v>225</v>
      </c>
      <c r="AU35" s="22"/>
      <c r="AV35" s="22"/>
      <c r="AW35" s="22"/>
      <c r="AX35" s="22"/>
      <c r="AY35" s="22"/>
      <c r="AZ35" s="22">
        <v>95.899999999999977</v>
      </c>
      <c r="BA35" s="22"/>
      <c r="BB35" s="22"/>
      <c r="BC35" s="22"/>
      <c r="BD35" s="21"/>
      <c r="BE35" s="26" t="e">
        <f t="shared" si="3"/>
        <v>#DIV/0!</v>
      </c>
      <c r="BF35" s="22">
        <v>400</v>
      </c>
      <c r="BG35" s="22">
        <v>75.099999999999994</v>
      </c>
      <c r="BH35" s="27">
        <f t="shared" si="5"/>
        <v>0.11730899579862079</v>
      </c>
    </row>
    <row r="36" spans="1:60" s="28" customFormat="1" ht="53.4" customHeight="1" x14ac:dyDescent="0.3">
      <c r="A36" s="16">
        <v>28</v>
      </c>
      <c r="B36" s="17" t="s">
        <v>67</v>
      </c>
      <c r="C36" s="50">
        <v>3772</v>
      </c>
      <c r="D36" s="51">
        <v>1228.8400000000001</v>
      </c>
      <c r="E36" s="52">
        <v>3772</v>
      </c>
      <c r="F36" s="52">
        <v>1228.8400000000001</v>
      </c>
      <c r="G36" s="52">
        <v>2046</v>
      </c>
      <c r="H36" s="52">
        <v>652.58000000000004</v>
      </c>
      <c r="I36" s="52">
        <v>856</v>
      </c>
      <c r="J36" s="53">
        <v>285.13</v>
      </c>
      <c r="K36" s="30">
        <v>31064</v>
      </c>
      <c r="L36" s="30">
        <v>9154.2200000000012</v>
      </c>
      <c r="M36" s="52">
        <v>11856</v>
      </c>
      <c r="N36" s="52">
        <v>16086.65</v>
      </c>
      <c r="O36" s="54">
        <v>11856</v>
      </c>
      <c r="P36" s="54">
        <v>16086.65</v>
      </c>
      <c r="Q36" s="54">
        <v>2987</v>
      </c>
      <c r="R36" s="54">
        <v>3573.08</v>
      </c>
      <c r="S36" s="54">
        <v>1590</v>
      </c>
      <c r="T36" s="53">
        <v>2109.31</v>
      </c>
      <c r="U36" s="53">
        <v>49293</v>
      </c>
      <c r="V36" s="53">
        <v>62819.779999999992</v>
      </c>
      <c r="W36" s="25">
        <v>1187</v>
      </c>
      <c r="X36" s="25">
        <v>3664.7999999999997</v>
      </c>
      <c r="Y36" s="25">
        <v>1187</v>
      </c>
      <c r="Z36" s="25">
        <v>3664.7999999999997</v>
      </c>
      <c r="AA36" s="25">
        <v>100</v>
      </c>
      <c r="AB36" s="25">
        <v>504.56</v>
      </c>
      <c r="AC36" s="25">
        <v>37</v>
      </c>
      <c r="AD36" s="25">
        <v>123.59000000000003</v>
      </c>
      <c r="AE36" s="25"/>
      <c r="AF36" s="55"/>
      <c r="AG36" s="24">
        <f t="shared" si="6"/>
        <v>16815</v>
      </c>
      <c r="AH36" s="24">
        <f t="shared" si="6"/>
        <v>20980.289999999997</v>
      </c>
      <c r="AI36" s="24">
        <f t="shared" si="6"/>
        <v>16815</v>
      </c>
      <c r="AJ36" s="24">
        <f t="shared" si="6"/>
        <v>20980.289999999997</v>
      </c>
      <c r="AK36" s="24">
        <f t="shared" si="6"/>
        <v>5133</v>
      </c>
      <c r="AL36" s="24">
        <f t="shared" si="6"/>
        <v>4730.22</v>
      </c>
      <c r="AM36" s="24">
        <f t="shared" si="6"/>
        <v>2483</v>
      </c>
      <c r="AN36" s="24">
        <f t="shared" si="6"/>
        <v>2518.0300000000002</v>
      </c>
      <c r="AO36" s="24">
        <f t="shared" si="6"/>
        <v>80357</v>
      </c>
      <c r="AP36" s="24">
        <f t="shared" si="6"/>
        <v>71974</v>
      </c>
      <c r="AQ36" s="36"/>
      <c r="AR36" s="25">
        <v>14000</v>
      </c>
      <c r="AS36" s="22"/>
      <c r="AT36" s="22">
        <v>16815</v>
      </c>
      <c r="AU36" s="22"/>
      <c r="AV36" s="22"/>
      <c r="AW36" s="22"/>
      <c r="AX36" s="22"/>
      <c r="AY36" s="22"/>
      <c r="AZ36" s="22">
        <v>20980.289999999997</v>
      </c>
      <c r="BA36" s="22"/>
      <c r="BB36" s="22"/>
      <c r="BC36" s="22"/>
      <c r="BD36" s="21"/>
      <c r="BE36" s="26">
        <f t="shared" si="3"/>
        <v>1.4985921428571427</v>
      </c>
      <c r="BF36" s="25">
        <v>10960</v>
      </c>
      <c r="BG36" s="22">
        <v>9284.385213800002</v>
      </c>
      <c r="BH36" s="27">
        <f t="shared" si="5"/>
        <v>0.12899637666101652</v>
      </c>
    </row>
    <row r="37" spans="1:60" s="28" customFormat="1" ht="53.4" customHeight="1" thickBot="1" x14ac:dyDescent="0.35">
      <c r="A37" s="56">
        <v>29</v>
      </c>
      <c r="B37" s="57" t="s">
        <v>68</v>
      </c>
      <c r="C37" s="58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>
        <v>0</v>
      </c>
      <c r="AE37" s="60">
        <v>0</v>
      </c>
      <c r="AF37" s="61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f t="shared" si="6"/>
        <v>0</v>
      </c>
      <c r="AQ37" s="62"/>
      <c r="AR37" s="63">
        <v>0</v>
      </c>
      <c r="AS37" s="60"/>
      <c r="AT37" s="60">
        <v>0</v>
      </c>
      <c r="AU37" s="60"/>
      <c r="AV37" s="60"/>
      <c r="AW37" s="60"/>
      <c r="AX37" s="60"/>
      <c r="AY37" s="60"/>
      <c r="AZ37" s="60">
        <v>0</v>
      </c>
      <c r="BA37" s="60"/>
      <c r="BB37" s="60"/>
      <c r="BC37" s="60"/>
      <c r="BD37" s="64"/>
      <c r="BE37" s="26" t="e">
        <f t="shared" si="3"/>
        <v>#DIV/0!</v>
      </c>
      <c r="BF37" s="60">
        <v>0</v>
      </c>
      <c r="BG37" s="60">
        <v>0</v>
      </c>
      <c r="BH37" s="27" t="e">
        <f t="shared" si="5"/>
        <v>#DIV/0!</v>
      </c>
    </row>
    <row r="38" spans="1:60" s="71" customFormat="1" ht="41.4" customHeight="1" thickBot="1" x14ac:dyDescent="0.55000000000000004">
      <c r="A38" s="65"/>
      <c r="B38" s="66" t="s">
        <v>69</v>
      </c>
      <c r="C38" s="67">
        <f t="shared" ref="C38:AL38" si="7">SUM(C9:C37)</f>
        <v>126157</v>
      </c>
      <c r="D38" s="68">
        <f t="shared" si="7"/>
        <v>36147.583444999997</v>
      </c>
      <c r="E38" s="68">
        <f t="shared" si="7"/>
        <v>131125</v>
      </c>
      <c r="F38" s="68">
        <f t="shared" si="7"/>
        <v>36642.7421952</v>
      </c>
      <c r="G38" s="68">
        <f t="shared" si="7"/>
        <v>93152</v>
      </c>
      <c r="H38" s="68">
        <f t="shared" si="7"/>
        <v>29399.646277000003</v>
      </c>
      <c r="I38" s="68">
        <f t="shared" si="7"/>
        <v>87566</v>
      </c>
      <c r="J38" s="68">
        <f t="shared" si="7"/>
        <v>27508.366306399996</v>
      </c>
      <c r="K38" s="68">
        <f t="shared" si="7"/>
        <v>585577</v>
      </c>
      <c r="L38" s="68">
        <f t="shared" si="7"/>
        <v>116767.26587899998</v>
      </c>
      <c r="M38" s="68">
        <f t="shared" si="7"/>
        <v>57444</v>
      </c>
      <c r="N38" s="68">
        <f t="shared" si="7"/>
        <v>86393.840244599996</v>
      </c>
      <c r="O38" s="68">
        <f t="shared" si="7"/>
        <v>62054</v>
      </c>
      <c r="P38" s="68">
        <f t="shared" si="7"/>
        <v>90637.383818100017</v>
      </c>
      <c r="Q38" s="68">
        <f t="shared" si="7"/>
        <v>23885.75</v>
      </c>
      <c r="R38" s="68">
        <f t="shared" si="7"/>
        <v>22248.489723325001</v>
      </c>
      <c r="S38" s="68">
        <f t="shared" si="7"/>
        <v>19387.63</v>
      </c>
      <c r="T38" s="68">
        <f t="shared" si="7"/>
        <v>15445.488742480999</v>
      </c>
      <c r="U38" s="68">
        <f t="shared" si="7"/>
        <v>333993</v>
      </c>
      <c r="V38" s="68">
        <f t="shared" si="7"/>
        <v>419551.09662172699</v>
      </c>
      <c r="W38" s="68">
        <f t="shared" si="7"/>
        <v>9303</v>
      </c>
      <c r="X38" s="68">
        <f t="shared" si="7"/>
        <v>67200.489387599999</v>
      </c>
      <c r="Y38" s="68">
        <f t="shared" si="7"/>
        <v>10099</v>
      </c>
      <c r="Z38" s="68">
        <f t="shared" si="7"/>
        <v>71073.591592699988</v>
      </c>
      <c r="AA38" s="68">
        <f t="shared" si="7"/>
        <v>848.75</v>
      </c>
      <c r="AB38" s="68">
        <f t="shared" si="7"/>
        <v>5267.294385225001</v>
      </c>
      <c r="AC38" s="68">
        <f t="shared" si="7"/>
        <v>388.62999999999994</v>
      </c>
      <c r="AD38" s="68">
        <f t="shared" si="7"/>
        <v>2588.1788404810009</v>
      </c>
      <c r="AE38" s="68">
        <f t="shared" si="7"/>
        <v>53602</v>
      </c>
      <c r="AF38" s="68">
        <f t="shared" si="7"/>
        <v>310064.14963270008</v>
      </c>
      <c r="AG38" s="68">
        <f t="shared" si="7"/>
        <v>192904</v>
      </c>
      <c r="AH38" s="68">
        <f t="shared" si="7"/>
        <v>189740.51307719998</v>
      </c>
      <c r="AI38" s="68">
        <f t="shared" si="7"/>
        <v>203278</v>
      </c>
      <c r="AJ38" s="68">
        <f t="shared" si="7"/>
        <v>198353.71760600002</v>
      </c>
      <c r="AK38" s="68">
        <f t="shared" si="7"/>
        <v>117886.5</v>
      </c>
      <c r="AL38" s="68">
        <f t="shared" si="7"/>
        <v>56915.430385550011</v>
      </c>
      <c r="AM38" s="68">
        <f>SUM(AM9:AM37)</f>
        <v>107342.26000000001</v>
      </c>
      <c r="AN38" s="68">
        <f t="shared" ref="AN38:AP38" si="8">SUM(AN9:AN37)</f>
        <v>45542.033889361992</v>
      </c>
      <c r="AO38" s="68">
        <f t="shared" si="8"/>
        <v>973172</v>
      </c>
      <c r="AP38" s="68">
        <f t="shared" si="8"/>
        <v>846382.51213342685</v>
      </c>
      <c r="AQ38" s="68"/>
      <c r="AR38" s="68">
        <v>388340</v>
      </c>
      <c r="AS38" s="69"/>
      <c r="AT38" s="69">
        <v>181340</v>
      </c>
      <c r="AU38" s="69"/>
      <c r="AV38" s="69"/>
      <c r="AW38" s="69"/>
      <c r="AX38" s="69"/>
      <c r="AY38" s="69"/>
      <c r="AZ38" s="69">
        <v>175792.59979599999</v>
      </c>
      <c r="BA38" s="69"/>
      <c r="BB38" s="69"/>
      <c r="BC38" s="69"/>
      <c r="BD38" s="68"/>
      <c r="BE38" s="26">
        <f t="shared" si="3"/>
        <v>0.45267703506205903</v>
      </c>
      <c r="BF38" s="70">
        <f>SUM(BF9:BF37)</f>
        <v>154639</v>
      </c>
      <c r="BG38" s="70">
        <f>SUM(BG9:BG37)</f>
        <v>81027.448925727047</v>
      </c>
      <c r="BH38" s="27">
        <f t="shared" si="5"/>
        <v>9.5733841099204547E-2</v>
      </c>
    </row>
    <row r="39" spans="1:60" x14ac:dyDescent="0.3">
      <c r="AD39" s="76" t="s">
        <v>70</v>
      </c>
      <c r="AE39" s="76"/>
      <c r="BG39" s="76" t="s">
        <v>70</v>
      </c>
      <c r="BH39" s="76"/>
    </row>
  </sheetData>
  <mergeCells count="73">
    <mergeCell ref="A1:BH1"/>
    <mergeCell ref="A2:BH2"/>
    <mergeCell ref="A3:BH3"/>
    <mergeCell ref="A4:A7"/>
    <mergeCell ref="B4:B7"/>
    <mergeCell ref="C4:L4"/>
    <mergeCell ref="M4:V4"/>
    <mergeCell ref="W4:AF4"/>
    <mergeCell ref="AG4:AN4"/>
    <mergeCell ref="AO4:AP6"/>
    <mergeCell ref="BB4:BB7"/>
    <mergeCell ref="AQ4:AQ6"/>
    <mergeCell ref="AR4:AR7"/>
    <mergeCell ref="AS4:AS7"/>
    <mergeCell ref="AT4:AT7"/>
    <mergeCell ref="AU4:AU7"/>
    <mergeCell ref="AV4:AV7"/>
    <mergeCell ref="AW4:AW7"/>
    <mergeCell ref="AX4:AX7"/>
    <mergeCell ref="AY4:AY7"/>
    <mergeCell ref="AZ4:AZ6"/>
    <mergeCell ref="BA4:BA7"/>
    <mergeCell ref="BC4:BC7"/>
    <mergeCell ref="BD4:BD7"/>
    <mergeCell ref="BE4:BE7"/>
    <mergeCell ref="BF4:BG6"/>
    <mergeCell ref="BH4:BH7"/>
    <mergeCell ref="AE5:AF6"/>
    <mergeCell ref="AG5:AN5"/>
    <mergeCell ref="C6:D6"/>
    <mergeCell ref="E6:F6"/>
    <mergeCell ref="G6:H6"/>
    <mergeCell ref="I6:J6"/>
    <mergeCell ref="M6:N6"/>
    <mergeCell ref="O6:P6"/>
    <mergeCell ref="Q6:R6"/>
    <mergeCell ref="S6:T6"/>
    <mergeCell ref="C5:J5"/>
    <mergeCell ref="K5:L6"/>
    <mergeCell ref="M5:T5"/>
    <mergeCell ref="U5:V6"/>
    <mergeCell ref="W5:AD5"/>
    <mergeCell ref="AK6:AL6"/>
    <mergeCell ref="AM6:AN6"/>
    <mergeCell ref="C8:D8"/>
    <mergeCell ref="E8:F8"/>
    <mergeCell ref="G8:H8"/>
    <mergeCell ref="I8:J8"/>
    <mergeCell ref="K8:L8"/>
    <mergeCell ref="M8:N8"/>
    <mergeCell ref="O8:P8"/>
    <mergeCell ref="Q8:R8"/>
    <mergeCell ref="W6:X6"/>
    <mergeCell ref="Y6:Z6"/>
    <mergeCell ref="AA6:AB6"/>
    <mergeCell ref="AC6:AD6"/>
    <mergeCell ref="AG6:AH6"/>
    <mergeCell ref="AI6:AJ6"/>
    <mergeCell ref="S8:T8"/>
    <mergeCell ref="U8:V8"/>
    <mergeCell ref="W8:X8"/>
    <mergeCell ref="Y8:Z8"/>
    <mergeCell ref="AA8:AB8"/>
    <mergeCell ref="BF8:BG8"/>
    <mergeCell ref="AD39:AE39"/>
    <mergeCell ref="BG39:BH39"/>
    <mergeCell ref="AE8:AF8"/>
    <mergeCell ref="AG8:AH8"/>
    <mergeCell ref="AI8:AJ8"/>
    <mergeCell ref="AK8:AL8"/>
    <mergeCell ref="AM8:AN8"/>
    <mergeCell ref="AO8:AP8"/>
    <mergeCell ref="AC8:AD8"/>
  </mergeCells>
  <pageMargins left="0.39" right="0.18" top="1.0900000000000001" bottom="0.32" header="0.3" footer="0.17"/>
  <pageSetup scale="13" orientation="landscape" r:id="rId1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PMMY Progress</vt:lpstr>
      <vt:lpstr>'PMMY Progress'!Print_Area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SLBC</cp:lastModifiedBy>
  <cp:lastPrinted>2023-11-04T10:36:41Z</cp:lastPrinted>
  <dcterms:created xsi:type="dcterms:W3CDTF">2023-11-01T05:25:35Z</dcterms:created>
  <dcterms:modified xsi:type="dcterms:W3CDTF">2023-11-18T12:30:59Z</dcterms:modified>
</cp:coreProperties>
</file>