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LBC\Desktop\166th SLBC MEETING\main folder\"/>
    </mc:Choice>
  </mc:AlternateContent>
  <bookViews>
    <workbookView xWindow="0" yWindow="468" windowWidth="15600" windowHeight="11040"/>
  </bookViews>
  <sheets>
    <sheet name="Y-o-Y" sheetId="19" r:id="rId1"/>
    <sheet name="Sheet1" sheetId="21" state="hidden" r:id="rId2"/>
  </sheets>
  <definedNames>
    <definedName name="_xlnm.Print_Area" localSheetId="1">Sheet1!$A$1:$L$40</definedName>
    <definedName name="_xlnm.Print_Area" localSheetId="0">'Y-o-Y'!$A$1:$M$41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9" l="1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7" i="19"/>
  <c r="L8" i="19"/>
  <c r="L9" i="19"/>
  <c r="L10" i="19"/>
  <c r="L11" i="19"/>
  <c r="L12" i="19"/>
  <c r="L13" i="19"/>
  <c r="L14" i="19"/>
  <c r="L15" i="19"/>
  <c r="L16" i="19"/>
  <c r="L17" i="19"/>
  <c r="L18" i="19"/>
  <c r="L19" i="19"/>
  <c r="L20" i="19"/>
  <c r="L21" i="19"/>
  <c r="L22" i="19"/>
  <c r="L23" i="19"/>
  <c r="L24" i="19"/>
  <c r="L25" i="19"/>
  <c r="L26" i="19"/>
  <c r="L27" i="19"/>
  <c r="L28" i="19"/>
  <c r="L29" i="19"/>
  <c r="L30" i="19"/>
  <c r="L31" i="19"/>
  <c r="L32" i="19"/>
  <c r="L33" i="19"/>
  <c r="L34" i="19"/>
  <c r="L36" i="19"/>
  <c r="L38" i="19"/>
  <c r="L39" i="19"/>
  <c r="L7" i="19"/>
  <c r="I35" i="19" l="1"/>
  <c r="H35" i="19"/>
  <c r="J37" i="19"/>
  <c r="K37" i="19"/>
  <c r="L37" i="19" s="1"/>
  <c r="J35" i="19"/>
  <c r="K35" i="19"/>
  <c r="L35" i="19" s="1"/>
  <c r="J19" i="19"/>
  <c r="K19" i="19"/>
  <c r="I19" i="19"/>
  <c r="H19" i="19"/>
  <c r="I37" i="19"/>
  <c r="H37" i="19"/>
  <c r="I40" i="19" l="1"/>
  <c r="H40" i="19"/>
  <c r="J40" i="19"/>
  <c r="K40" i="19"/>
  <c r="L40" i="19" s="1"/>
  <c r="L38" i="21" l="1"/>
  <c r="K38" i="21"/>
  <c r="J38" i="21"/>
  <c r="I38" i="21"/>
  <c r="H38" i="21"/>
  <c r="F38" i="21"/>
  <c r="E38" i="21"/>
  <c r="D38" i="21"/>
  <c r="C38" i="21"/>
  <c r="L37" i="21"/>
  <c r="G37" i="21"/>
  <c r="L36" i="21"/>
  <c r="K36" i="21"/>
  <c r="J36" i="21"/>
  <c r="I36" i="21"/>
  <c r="H36" i="21"/>
  <c r="F36" i="21"/>
  <c r="E36" i="21"/>
  <c r="D36" i="21"/>
  <c r="C36" i="21"/>
  <c r="L35" i="21"/>
  <c r="G35" i="21"/>
  <c r="L34" i="21"/>
  <c r="K34" i="21"/>
  <c r="J34" i="21"/>
  <c r="I34" i="21"/>
  <c r="H34" i="21"/>
  <c r="F34" i="21"/>
  <c r="G34" i="21" s="1"/>
  <c r="E34" i="21"/>
  <c r="D34" i="21"/>
  <c r="C34" i="21"/>
  <c r="L33" i="21"/>
  <c r="G33" i="21"/>
  <c r="L32" i="21"/>
  <c r="G32" i="21"/>
  <c r="L31" i="21"/>
  <c r="G31" i="21"/>
  <c r="L30" i="21"/>
  <c r="G30" i="21"/>
  <c r="L29" i="21"/>
  <c r="G29" i="21"/>
  <c r="L28" i="21"/>
  <c r="G28" i="21"/>
  <c r="L27" i="21"/>
  <c r="G27" i="21"/>
  <c r="L26" i="21"/>
  <c r="G26" i="21"/>
  <c r="L25" i="21"/>
  <c r="G25" i="21"/>
  <c r="L24" i="21"/>
  <c r="G24" i="21"/>
  <c r="L23" i="21"/>
  <c r="G23" i="21"/>
  <c r="L22" i="21"/>
  <c r="G22" i="21"/>
  <c r="L21" i="21"/>
  <c r="G21" i="21"/>
  <c r="L20" i="21"/>
  <c r="G20" i="21"/>
  <c r="K19" i="21"/>
  <c r="L19" i="21" s="1"/>
  <c r="J19" i="21"/>
  <c r="J39" i="21" s="1"/>
  <c r="I19" i="21"/>
  <c r="I39" i="21" s="1"/>
  <c r="H19" i="21"/>
  <c r="H39" i="21" s="1"/>
  <c r="F19" i="21"/>
  <c r="E19" i="21"/>
  <c r="E39" i="21" s="1"/>
  <c r="D19" i="21"/>
  <c r="C19" i="21"/>
  <c r="L18" i="21"/>
  <c r="G18" i="21"/>
  <c r="L17" i="21"/>
  <c r="G17" i="21"/>
  <c r="L16" i="21"/>
  <c r="G16" i="21"/>
  <c r="L15" i="21"/>
  <c r="G15" i="21"/>
  <c r="L14" i="21"/>
  <c r="G14" i="21"/>
  <c r="L13" i="21"/>
  <c r="G13" i="21"/>
  <c r="L12" i="21"/>
  <c r="G12" i="21"/>
  <c r="L11" i="21"/>
  <c r="G11" i="21"/>
  <c r="L10" i="21"/>
  <c r="G10" i="21"/>
  <c r="L9" i="21"/>
  <c r="G9" i="21"/>
  <c r="L8" i="21"/>
  <c r="G8" i="21"/>
  <c r="L7" i="21"/>
  <c r="G7" i="21"/>
  <c r="G19" i="21" l="1"/>
  <c r="G36" i="21"/>
  <c r="D39" i="21"/>
  <c r="G38" i="21"/>
  <c r="C39" i="21"/>
  <c r="K39" i="21"/>
  <c r="L39" i="21" s="1"/>
  <c r="F39" i="21"/>
  <c r="G39" i="21" l="1"/>
</calcChain>
</file>

<file path=xl/sharedStrings.xml><?xml version="1.0" encoding="utf-8"?>
<sst xmlns="http://schemas.openxmlformats.org/spreadsheetml/2006/main" count="116" uniqueCount="58">
  <si>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</si>
  <si>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</si>
  <si>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</si>
  <si>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</si>
  <si>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</si>
  <si>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</si>
  <si>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</si>
  <si>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</si>
  <si>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</si>
  <si>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</si>
  <si>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</si>
  <si>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UNION BANK OF INDIA</t>
  </si>
  <si>
    <t>SLBC PUNJAB</t>
  </si>
  <si>
    <t>HDFC BANK</t>
  </si>
  <si>
    <t>IDBI BANK</t>
  </si>
  <si>
    <t>ICICI BANK</t>
  </si>
  <si>
    <t>YES BANK</t>
  </si>
  <si>
    <t>Sr. No.</t>
  </si>
  <si>
    <t>A/cs</t>
  </si>
  <si>
    <t>Amt.</t>
  </si>
  <si>
    <t>Name of Banks</t>
  </si>
  <si>
    <t>J&amp;K BANK</t>
  </si>
  <si>
    <t>CAPITAL SMALL FINANCE BANK</t>
  </si>
  <si>
    <t>KOTAK MAHINDRA BANK</t>
  </si>
  <si>
    <t>FEDERAL BANK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</si>
  <si>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</si>
  <si>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</si>
  <si>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</si>
  <si>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</si>
  <si>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</si>
  <si>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</si>
  <si>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</si>
  <si>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</si>
  <si>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Total NPA under PMMY as on 31.12.2020</t>
  </si>
  <si>
    <t>Total Outstanding as on 31.12.2020</t>
  </si>
  <si>
    <t>TOTAL PSU BANKS</t>
  </si>
  <si>
    <t>%age NPA</t>
  </si>
  <si>
    <t>TOTAL PVT BANKS</t>
  </si>
  <si>
    <t>TOTAL RRB</t>
  </si>
  <si>
    <t>TOTAL Coop. Banks</t>
  </si>
  <si>
    <t>A</t>
  </si>
  <si>
    <t>B</t>
  </si>
  <si>
    <t>C</t>
  </si>
  <si>
    <t>D</t>
  </si>
  <si>
    <t>TOTAL (A+B+C+D)</t>
  </si>
  <si>
    <r>
      <t xml:space="preserve">                                                                                   </t>
    </r>
    <r>
      <rPr>
        <b/>
        <sz val="18"/>
        <rFont val="Calibri"/>
        <family val="2"/>
      </rPr>
      <t xml:space="preserve"> (Amount in Lakhs)</t>
    </r>
  </si>
  <si>
    <t>Total Outstanding as on 30.09.2020</t>
  </si>
  <si>
    <t>Total NPA under PMMY as on 30.09.2020</t>
  </si>
  <si>
    <t xml:space="preserve">Bankwise Q-o-Q position of NPA under PRADHAN MANTRI MUDRA YOJANA (PMMY) </t>
  </si>
  <si>
    <t xml:space="preserve">Bankwise Y-o-Y position of NPA under PRADHAN MANTRI MUDRA YOJANA (PMMY) </t>
  </si>
  <si>
    <t>Annexure 46.1</t>
  </si>
  <si>
    <t>RBL BANK</t>
  </si>
  <si>
    <t>Total Outstanding as on 30.09.2022</t>
  </si>
  <si>
    <t>Total NPA under PMMY as on 30.09.2022</t>
  </si>
  <si>
    <t>770.92</t>
  </si>
  <si>
    <t>Total Outstanding as on 30.09.2023</t>
  </si>
  <si>
    <t>Total NPA under PMMY as on 30.09.2023</t>
  </si>
  <si>
    <t>Annexure-16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</si>
</sst>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26">
    <font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  <charset val="1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Tahoma"/>
      <family val="2"/>
    </font>
    <font>
      <sz val="14"/>
      <name val="Times New Roman"/>
      <family val="1"/>
    </font>
    <font>
      <b/>
      <sz val="14"/>
      <name val="Tahom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Arial1"/>
    </font>
    <font>
      <sz val="10"/>
      <name val="Arial"/>
      <family val="2"/>
    </font>
    <font>
      <sz val="14"/>
      <name val="Calibri"/>
      <family val="2"/>
      <charset val="1"/>
    </font>
    <font>
      <b/>
      <sz val="30"/>
      <name val="Calibri"/>
      <family val="2"/>
      <scheme val="minor"/>
    </font>
    <font>
      <b/>
      <sz val="10"/>
      <name val="Tahoma"/>
      <family val="2"/>
    </font>
    <font>
      <b/>
      <sz val="10"/>
      <name val="Calibri"/>
      <family val="2"/>
      <scheme val="minor"/>
    </font>
    <font>
      <b/>
      <sz val="16"/>
      <name val="Tahoma"/>
      <family val="2"/>
    </font>
    <font>
      <sz val="25"/>
      <name val="Calibri"/>
      <family val="2"/>
      <scheme val="minor"/>
    </font>
    <font>
      <b/>
      <sz val="25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name val="Calibri"/>
      <family val="2"/>
      <scheme val="minor"/>
    </font>
    <font>
      <b/>
      <sz val="20"/>
      <name val="Tahoma"/>
      <family val="2"/>
    </font>
    <font>
      <b/>
      <sz val="22"/>
      <name val="Tahoma"/>
      <family val="2"/>
    </font>
    <font>
      <b/>
      <sz val="18"/>
      <name val="Calibri"/>
      <family val="2"/>
      <scheme val="minor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7" fillId="0" borderId="0"/>
    <xf numFmtId="164" fontId="9" fillId="0" borderId="0" applyFont="0" applyFill="0" applyBorder="0" applyAlignment="0" applyProtection="0"/>
    <xf numFmtId="0" fontId="10" fillId="0" borderId="0"/>
    <xf numFmtId="0" fontId="11" fillId="0" borderId="0" applyNumberFormat="0" applyBorder="0" applyProtection="0"/>
    <xf numFmtId="0" fontId="9" fillId="0" borderId="0"/>
    <xf numFmtId="0" fontId="12" fillId="0" borderId="0"/>
    <xf numFmtId="0" fontId="9" fillId="0" borderId="0"/>
    <xf numFmtId="0" fontId="7" fillId="0" borderId="0"/>
    <xf numFmtId="0" fontId="13" fillId="0" borderId="0"/>
  </cellStyleXfs>
  <cellXfs count="96">
    <xf numFmtId="0" fontId="0" fillId="0" borderId="0" xfId="0"/>
    <xf numFmtId="0" fontId="5" fillId="0" borderId="0" xfId="0" applyFont="1" applyFill="1"/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/>
    <xf numFmtId="0" fontId="16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18" fillId="0" borderId="0" xfId="0" applyFont="1" applyFill="1"/>
    <xf numFmtId="0" fontId="20" fillId="0" borderId="0" xfId="0" applyFont="1" applyFill="1"/>
    <xf numFmtId="0" fontId="4" fillId="0" borderId="0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top" wrapText="1"/>
    </xf>
    <xf numFmtId="0" fontId="16" fillId="0" borderId="25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21" fillId="0" borderId="0" xfId="0" applyFont="1" applyFill="1"/>
    <xf numFmtId="0" fontId="6" fillId="0" borderId="11" xfId="0" applyFont="1" applyFill="1" applyBorder="1" applyAlignment="1">
      <alignment vertical="center" wrapText="1"/>
    </xf>
    <xf numFmtId="0" fontId="21" fillId="0" borderId="11" xfId="0" applyFont="1" applyFill="1" applyBorder="1"/>
    <xf numFmtId="0" fontId="8" fillId="0" borderId="2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0" fontId="15" fillId="0" borderId="28" xfId="0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vertical="center" wrapText="1"/>
    </xf>
    <xf numFmtId="2" fontId="22" fillId="0" borderId="10" xfId="0" applyNumberFormat="1" applyFont="1" applyFill="1" applyBorder="1" applyAlignment="1">
      <alignment vertical="center" wrapText="1"/>
    </xf>
    <xf numFmtId="1" fontId="22" fillId="0" borderId="10" xfId="0" applyNumberFormat="1" applyFont="1" applyFill="1" applyBorder="1" applyAlignment="1">
      <alignment vertical="center"/>
    </xf>
    <xf numFmtId="1" fontId="22" fillId="0" borderId="22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2" fontId="22" fillId="0" borderId="29" xfId="0" applyNumberFormat="1" applyFont="1" applyFill="1" applyBorder="1" applyAlignment="1">
      <alignment vertical="center" wrapText="1"/>
    </xf>
    <xf numFmtId="1" fontId="22" fillId="0" borderId="18" xfId="0" applyNumberFormat="1" applyFont="1" applyFill="1" applyBorder="1" applyAlignment="1">
      <alignment vertical="center" wrapText="1"/>
    </xf>
    <xf numFmtId="2" fontId="22" fillId="0" borderId="18" xfId="0" applyNumberFormat="1" applyFont="1" applyFill="1" applyBorder="1" applyAlignment="1">
      <alignment vertical="center" wrapText="1"/>
    </xf>
    <xf numFmtId="1" fontId="22" fillId="0" borderId="18" xfId="0" applyNumberFormat="1" applyFont="1" applyFill="1" applyBorder="1" applyAlignment="1">
      <alignment vertical="center"/>
    </xf>
    <xf numFmtId="1" fontId="22" fillId="0" borderId="0" xfId="0" applyNumberFormat="1" applyFont="1" applyFill="1" applyBorder="1" applyAlignment="1">
      <alignment vertical="center"/>
    </xf>
    <xf numFmtId="0" fontId="22" fillId="0" borderId="18" xfId="0" applyFont="1" applyFill="1" applyBorder="1" applyAlignment="1">
      <alignment vertical="center" wrapText="1"/>
    </xf>
    <xf numFmtId="2" fontId="22" fillId="0" borderId="7" xfId="0" applyNumberFormat="1" applyFont="1" applyFill="1" applyBorder="1" applyAlignment="1">
      <alignment vertical="center" wrapText="1"/>
    </xf>
    <xf numFmtId="1" fontId="22" fillId="0" borderId="22" xfId="0" applyNumberFormat="1" applyFont="1" applyFill="1" applyBorder="1" applyAlignment="1">
      <alignment vertical="center" wrapText="1"/>
    </xf>
    <xf numFmtId="1" fontId="22" fillId="0" borderId="0" xfId="0" applyNumberFormat="1" applyFont="1" applyFill="1" applyBorder="1" applyAlignment="1">
      <alignment vertical="center" wrapText="1"/>
    </xf>
    <xf numFmtId="1" fontId="23" fillId="0" borderId="16" xfId="0" applyNumberFormat="1" applyFont="1" applyFill="1" applyBorder="1" applyAlignment="1">
      <alignment vertical="center" wrapText="1"/>
    </xf>
    <xf numFmtId="2" fontId="23" fillId="0" borderId="16" xfId="0" applyNumberFormat="1" applyFont="1" applyFill="1" applyBorder="1" applyAlignment="1">
      <alignment vertical="center" wrapText="1"/>
    </xf>
    <xf numFmtId="1" fontId="23" fillId="0" borderId="16" xfId="0" applyNumberFormat="1" applyFont="1" applyFill="1" applyBorder="1" applyAlignment="1">
      <alignment vertical="center"/>
    </xf>
    <xf numFmtId="1" fontId="23" fillId="0" borderId="1" xfId="0" applyNumberFormat="1" applyFont="1" applyFill="1" applyBorder="1" applyAlignment="1">
      <alignment vertical="center"/>
    </xf>
    <xf numFmtId="2" fontId="23" fillId="0" borderId="2" xfId="0" applyNumberFormat="1" applyFont="1" applyFill="1" applyBorder="1" applyAlignment="1">
      <alignment vertical="center" wrapText="1"/>
    </xf>
    <xf numFmtId="1" fontId="23" fillId="0" borderId="1" xfId="0" applyNumberFormat="1" applyFont="1" applyFill="1" applyBorder="1" applyAlignment="1">
      <alignment vertical="center" wrapText="1"/>
    </xf>
    <xf numFmtId="2" fontId="23" fillId="0" borderId="6" xfId="0" applyNumberFormat="1" applyFont="1" applyFill="1" applyBorder="1" applyAlignment="1">
      <alignment vertical="center" wrapText="1"/>
    </xf>
    <xf numFmtId="1" fontId="23" fillId="0" borderId="15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right" vertical="center"/>
    </xf>
    <xf numFmtId="0" fontId="5" fillId="2" borderId="0" xfId="0" applyFont="1" applyFill="1"/>
    <xf numFmtId="0" fontId="15" fillId="0" borderId="24" xfId="0" applyFont="1" applyFill="1" applyBorder="1" applyAlignment="1">
      <alignment horizontal="center" vertical="top" wrapText="1"/>
    </xf>
    <xf numFmtId="1" fontId="17" fillId="0" borderId="19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/>
    <xf numFmtId="1" fontId="4" fillId="0" borderId="0" xfId="0" applyNumberFormat="1" applyFont="1" applyFill="1" applyBorder="1" applyAlignment="1">
      <alignment horizontal="center"/>
    </xf>
    <xf numFmtId="1" fontId="22" fillId="0" borderId="31" xfId="0" applyNumberFormat="1" applyFont="1" applyFill="1" applyBorder="1" applyAlignment="1">
      <alignment vertical="center"/>
    </xf>
    <xf numFmtId="1" fontId="22" fillId="0" borderId="1" xfId="0" applyNumberFormat="1" applyFont="1" applyFill="1" applyBorder="1" applyAlignment="1">
      <alignment vertical="center"/>
    </xf>
    <xf numFmtId="1" fontId="22" fillId="0" borderId="31" xfId="0" applyNumberFormat="1" applyFont="1" applyFill="1" applyBorder="1" applyAlignment="1">
      <alignment vertical="center" wrapText="1"/>
    </xf>
    <xf numFmtId="1" fontId="22" fillId="0" borderId="16" xfId="0" applyNumberFormat="1" applyFont="1" applyFill="1" applyBorder="1" applyAlignment="1">
      <alignment vertical="center" wrapText="1"/>
    </xf>
    <xf numFmtId="2" fontId="22" fillId="0" borderId="6" xfId="0" applyNumberFormat="1" applyFont="1" applyFill="1" applyBorder="1" applyAlignment="1">
      <alignment vertical="center" wrapText="1"/>
    </xf>
    <xf numFmtId="2" fontId="22" fillId="0" borderId="16" xfId="0" applyNumberFormat="1" applyFont="1" applyFill="1" applyBorder="1" applyAlignment="1">
      <alignment vertical="center" wrapText="1"/>
    </xf>
    <xf numFmtId="1" fontId="23" fillId="0" borderId="30" xfId="0" applyNumberFormat="1" applyFont="1" applyFill="1" applyBorder="1" applyAlignment="1">
      <alignment vertical="center" wrapText="1"/>
    </xf>
    <xf numFmtId="1" fontId="23" fillId="0" borderId="31" xfId="0" applyNumberFormat="1" applyFont="1" applyFill="1" applyBorder="1" applyAlignment="1">
      <alignment vertical="center" wrapText="1"/>
    </xf>
    <xf numFmtId="1" fontId="22" fillId="0" borderId="2" xfId="0" applyNumberFormat="1" applyFont="1" applyFill="1" applyBorder="1" applyAlignment="1">
      <alignment vertical="center"/>
    </xf>
    <xf numFmtId="1" fontId="22" fillId="0" borderId="11" xfId="0" applyNumberFormat="1" applyFont="1" applyFill="1" applyBorder="1" applyAlignment="1">
      <alignment vertical="center" wrapText="1"/>
    </xf>
    <xf numFmtId="1" fontId="23" fillId="0" borderId="3" xfId="0" applyNumberFormat="1" applyFont="1" applyFill="1" applyBorder="1" applyAlignment="1">
      <alignment vertical="center" wrapText="1"/>
    </xf>
    <xf numFmtId="1" fontId="22" fillId="0" borderId="32" xfId="0" applyNumberFormat="1" applyFont="1" applyFill="1" applyBorder="1" applyAlignment="1">
      <alignment vertical="center" wrapText="1"/>
    </xf>
    <xf numFmtId="1" fontId="22" fillId="0" borderId="33" xfId="0" applyNumberFormat="1" applyFont="1" applyFill="1" applyBorder="1" applyAlignment="1">
      <alignment vertical="center" wrapText="1"/>
    </xf>
    <xf numFmtId="1" fontId="22" fillId="0" borderId="34" xfId="0" applyNumberFormat="1" applyFont="1" applyFill="1" applyBorder="1" applyAlignment="1">
      <alignment vertical="center"/>
    </xf>
    <xf numFmtId="1" fontId="23" fillId="0" borderId="33" xfId="0" applyNumberFormat="1" applyFont="1" applyFill="1" applyBorder="1" applyAlignment="1">
      <alignment vertical="center" wrapText="1"/>
    </xf>
    <xf numFmtId="1" fontId="23" fillId="0" borderId="18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1" fontId="15" fillId="0" borderId="23" xfId="0" applyNumberFormat="1" applyFont="1" applyFill="1" applyBorder="1" applyAlignment="1">
      <alignment horizontal="center" vertical="top" wrapText="1"/>
    </xf>
    <xf numFmtId="1" fontId="15" fillId="0" borderId="24" xfId="0" applyNumberFormat="1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top" wrapText="1"/>
    </xf>
    <xf numFmtId="0" fontId="15" fillId="0" borderId="24" xfId="0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right" vertical="center"/>
    </xf>
    <xf numFmtId="1" fontId="17" fillId="0" borderId="20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horizontal="right" vertical="center" wrapText="1"/>
    </xf>
    <xf numFmtId="0" fontId="24" fillId="0" borderId="2" xfId="0" applyFont="1" applyFill="1" applyBorder="1" applyAlignment="1">
      <alignment horizontal="right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/>
    </xf>
  </cellXfs>
  <cellStyles count="14">
    <cellStyle name="Currency 2" xfId="6"/>
    <cellStyle name="Excel Built-in Normal" xfId="2"/>
    <cellStyle name="Excel Built-in Normal 1" xfId="7"/>
    <cellStyle name="Excel Built-in Normal 2" xfId="8"/>
    <cellStyle name="Excel Built-in Normal 4" xfId="3"/>
    <cellStyle name="Normal" xfId="0" builtinId="0"/>
    <cellStyle name="Normal 2" xfId="1"/>
    <cellStyle name="Normal 2 2" xfId="5"/>
    <cellStyle name="Normal 3" xfId="9"/>
    <cellStyle name="Normal 3 2" xfId="10"/>
    <cellStyle name="Normal 4" xfId="11"/>
    <cellStyle name="Normal 5" xfId="12"/>
    <cellStyle name="Normal 6" xfId="4"/>
    <cellStyle name="TableStyleLight1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1"/>
  <sheetViews>
    <sheetView tabSelected="1" view="pageBreakPreview" zoomScale="55" zoomScaleNormal="100" zoomScaleSheetLayoutView="55" workbookViewId="0">
      <selection activeCell="F12" sqref="F12"/>
    </sheetView>
  </sheetViews>
  <sheetFormatPr defaultColWidth="8.88671875" defaultRowHeight="14.4"/>
  <cols>
    <col min="1" max="1" width="7.6640625" style="1" customWidth="1"/>
    <col min="2" max="2" width="36.109375" style="1" customWidth="1"/>
    <col min="3" max="3" width="22.77734375" style="1" customWidth="1"/>
    <col min="4" max="7" width="21.109375" style="1" customWidth="1"/>
    <col min="8" max="8" width="20.77734375" style="1" customWidth="1"/>
    <col min="9" max="9" width="19.77734375" style="1" customWidth="1"/>
    <col min="10" max="10" width="20.44140625" style="55" customWidth="1"/>
    <col min="11" max="11" width="17.5546875" style="55" customWidth="1"/>
    <col min="12" max="12" width="19.88671875" style="1" customWidth="1"/>
    <col min="13" max="13" width="15" style="1" customWidth="1"/>
    <col min="14" max="16384" width="8.88671875" style="1"/>
  </cols>
  <sheetData>
    <row r="1" spans="1:13" s="9" customFormat="1" ht="33" thickBot="1">
      <c r="J1" s="85" t="s">
        <v>57</v>
      </c>
      <c r="K1" s="85"/>
      <c r="L1" s="51"/>
    </row>
    <row r="2" spans="1:13" ht="52.8" customHeight="1" thickBot="1">
      <c r="A2" s="87" t="s">
        <v>49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3" s="5" customFormat="1" ht="20.399999999999999" customHeight="1" thickBot="1">
      <c r="A3" s="90" t="s">
        <v>45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3" ht="75.599999999999994" customHeight="1">
      <c r="A4" s="76" t="s">
        <v>17</v>
      </c>
      <c r="B4" s="78" t="s">
        <v>20</v>
      </c>
      <c r="C4" s="80" t="s">
        <v>52</v>
      </c>
      <c r="D4" s="80"/>
      <c r="E4" s="80" t="s">
        <v>53</v>
      </c>
      <c r="F4" s="80"/>
      <c r="G4" s="83" t="s">
        <v>36</v>
      </c>
      <c r="H4" s="80" t="s">
        <v>55</v>
      </c>
      <c r="I4" s="80"/>
      <c r="J4" s="86" t="s">
        <v>56</v>
      </c>
      <c r="K4" s="86"/>
      <c r="L4" s="93" t="s">
        <v>36</v>
      </c>
      <c r="M4" s="73"/>
    </row>
    <row r="5" spans="1:13" ht="36.6" customHeight="1" thickBot="1">
      <c r="A5" s="77"/>
      <c r="B5" s="79"/>
      <c r="C5" s="20" t="s">
        <v>18</v>
      </c>
      <c r="D5" s="20" t="s">
        <v>19</v>
      </c>
      <c r="E5" s="20" t="s">
        <v>18</v>
      </c>
      <c r="F5" s="20" t="s">
        <v>19</v>
      </c>
      <c r="G5" s="84"/>
      <c r="H5" s="20" t="s">
        <v>18</v>
      </c>
      <c r="I5" s="20" t="s">
        <v>19</v>
      </c>
      <c r="J5" s="54" t="s">
        <v>18</v>
      </c>
      <c r="K5" s="54" t="s">
        <v>19</v>
      </c>
      <c r="L5" s="94"/>
      <c r="M5" s="73"/>
    </row>
    <row r="6" spans="1:13" ht="14.4" customHeight="1">
      <c r="A6" s="6"/>
      <c r="B6" s="7"/>
      <c r="C6" s="81"/>
      <c r="D6" s="82"/>
      <c r="E6" s="53"/>
      <c r="F6" s="53"/>
      <c r="G6" s="53"/>
      <c r="H6" s="14"/>
      <c r="I6" s="13"/>
      <c r="J6" s="74">
        <v>22</v>
      </c>
      <c r="K6" s="75"/>
      <c r="L6" s="28"/>
    </row>
    <row r="7" spans="1:13" ht="43.8" customHeight="1">
      <c r="A7" s="2">
        <v>1</v>
      </c>
      <c r="B7" s="3" t="s">
        <v>9</v>
      </c>
      <c r="C7" s="29">
        <v>118019</v>
      </c>
      <c r="D7" s="29">
        <v>146516.91678999999</v>
      </c>
      <c r="E7" s="29">
        <v>23878</v>
      </c>
      <c r="F7" s="29">
        <v>27101.9535</v>
      </c>
      <c r="G7" s="30">
        <f>F7/D7%</f>
        <v>18.49749100224702</v>
      </c>
      <c r="H7" s="31">
        <v>109651</v>
      </c>
      <c r="I7" s="32">
        <v>143599.82634</v>
      </c>
      <c r="J7" s="29">
        <v>10155</v>
      </c>
      <c r="K7" s="29">
        <v>15495</v>
      </c>
      <c r="L7" s="34">
        <f>K7/I7%</f>
        <v>10.790403021318863</v>
      </c>
    </row>
    <row r="8" spans="1:13" ht="43.8" customHeight="1">
      <c r="A8" s="2">
        <v>2</v>
      </c>
      <c r="B8" s="3" t="s">
        <v>8</v>
      </c>
      <c r="C8" s="29">
        <v>32764</v>
      </c>
      <c r="D8" s="29">
        <v>53783.308460000007</v>
      </c>
      <c r="E8" s="29">
        <v>3627</v>
      </c>
      <c r="F8" s="29">
        <v>3715.4112100000002</v>
      </c>
      <c r="G8" s="30">
        <f t="shared" ref="G8:G40" si="0">F8/D8%</f>
        <v>6.9081120451398865</v>
      </c>
      <c r="H8" s="31">
        <v>38403</v>
      </c>
      <c r="I8" s="32">
        <v>56745</v>
      </c>
      <c r="J8" s="29">
        <v>3098</v>
      </c>
      <c r="K8" s="29">
        <v>3587</v>
      </c>
      <c r="L8" s="34">
        <f t="shared" ref="L8:L40" si="1">K8/I8%</f>
        <v>6.3212617851793107</v>
      </c>
    </row>
    <row r="9" spans="1:13" s="10" customFormat="1" ht="43.8" customHeight="1">
      <c r="A9" s="2">
        <v>3</v>
      </c>
      <c r="B9" s="3" t="s">
        <v>0</v>
      </c>
      <c r="C9" s="29">
        <v>15754</v>
      </c>
      <c r="D9" s="29">
        <v>18285</v>
      </c>
      <c r="E9" s="29">
        <v>1028</v>
      </c>
      <c r="F9" s="29">
        <v>1401</v>
      </c>
      <c r="G9" s="30">
        <f t="shared" si="0"/>
        <v>7.6620180475799842</v>
      </c>
      <c r="H9" s="31">
        <v>22250</v>
      </c>
      <c r="I9" s="32">
        <v>31120.547322999995</v>
      </c>
      <c r="J9" s="29">
        <v>1996</v>
      </c>
      <c r="K9" s="29">
        <v>2531.2770864999998</v>
      </c>
      <c r="L9" s="34">
        <f t="shared" si="1"/>
        <v>8.1337807469383119</v>
      </c>
    </row>
    <row r="10" spans="1:13" s="52" customFormat="1" ht="43.8" customHeight="1">
      <c r="A10" s="2">
        <v>4</v>
      </c>
      <c r="B10" s="3" t="s">
        <v>1</v>
      </c>
      <c r="C10" s="29">
        <v>11748</v>
      </c>
      <c r="D10" s="29">
        <v>24113.959560800002</v>
      </c>
      <c r="E10" s="29">
        <v>1316</v>
      </c>
      <c r="F10" s="29">
        <v>2062.1675798000001</v>
      </c>
      <c r="G10" s="30">
        <f t="shared" si="0"/>
        <v>8.5517584725168465</v>
      </c>
      <c r="H10" s="31">
        <v>10243</v>
      </c>
      <c r="I10" s="32">
        <v>23297.812460900001</v>
      </c>
      <c r="J10" s="29">
        <v>1286</v>
      </c>
      <c r="K10" s="29">
        <v>2228</v>
      </c>
      <c r="L10" s="34">
        <f t="shared" si="1"/>
        <v>9.5631296017133955</v>
      </c>
      <c r="M10" s="1"/>
    </row>
    <row r="11" spans="1:13" s="52" customFormat="1" ht="43.8" customHeight="1">
      <c r="A11" s="2">
        <v>5</v>
      </c>
      <c r="B11" s="3" t="s">
        <v>2</v>
      </c>
      <c r="C11" s="29">
        <v>11784</v>
      </c>
      <c r="D11" s="29">
        <v>23542.268854800001</v>
      </c>
      <c r="E11" s="29">
        <v>2454</v>
      </c>
      <c r="F11" s="29">
        <v>2761.7303525000002</v>
      </c>
      <c r="G11" s="30">
        <f t="shared" si="0"/>
        <v>11.730943901513193</v>
      </c>
      <c r="H11" s="31">
        <v>13225</v>
      </c>
      <c r="I11" s="32">
        <v>22856.918237399997</v>
      </c>
      <c r="J11" s="29">
        <v>2545</v>
      </c>
      <c r="K11" s="29">
        <v>2578.7569003999993</v>
      </c>
      <c r="L11" s="34">
        <f t="shared" si="1"/>
        <v>11.28217231044064</v>
      </c>
      <c r="M11" s="1"/>
    </row>
    <row r="12" spans="1:13" ht="43.8" customHeight="1">
      <c r="A12" s="2">
        <v>6</v>
      </c>
      <c r="B12" s="3" t="s">
        <v>3</v>
      </c>
      <c r="C12" s="29">
        <v>2028</v>
      </c>
      <c r="D12" s="29">
        <v>4476.2700000000004</v>
      </c>
      <c r="E12" s="29">
        <v>396</v>
      </c>
      <c r="F12" s="29">
        <v>417</v>
      </c>
      <c r="G12" s="30">
        <f t="shared" si="0"/>
        <v>9.3157919428452693</v>
      </c>
      <c r="H12" s="31">
        <v>5410</v>
      </c>
      <c r="I12" s="32">
        <v>4874</v>
      </c>
      <c r="J12" s="29">
        <v>1004</v>
      </c>
      <c r="K12" s="29">
        <v>619.93904859999998</v>
      </c>
      <c r="L12" s="34">
        <f t="shared" si="1"/>
        <v>12.719307521542879</v>
      </c>
    </row>
    <row r="13" spans="1:13" ht="43.8" customHeight="1">
      <c r="A13" s="2">
        <v>7</v>
      </c>
      <c r="B13" s="3" t="s">
        <v>4</v>
      </c>
      <c r="C13" s="29">
        <v>57754</v>
      </c>
      <c r="D13" s="29">
        <v>76023.846262711071</v>
      </c>
      <c r="E13" s="29">
        <v>5733</v>
      </c>
      <c r="F13" s="29">
        <v>8697.6037246620035</v>
      </c>
      <c r="G13" s="30">
        <f t="shared" si="0"/>
        <v>11.440625740779035</v>
      </c>
      <c r="H13" s="31">
        <v>40288</v>
      </c>
      <c r="I13" s="32">
        <v>89691.308379199996</v>
      </c>
      <c r="J13" s="29">
        <v>6669</v>
      </c>
      <c r="K13" s="29">
        <v>5870</v>
      </c>
      <c r="L13" s="34">
        <f t="shared" si="1"/>
        <v>6.5446698304172486</v>
      </c>
    </row>
    <row r="14" spans="1:13" ht="43.8" customHeight="1">
      <c r="A14" s="2">
        <v>8</v>
      </c>
      <c r="B14" s="3" t="s">
        <v>5</v>
      </c>
      <c r="C14" s="29">
        <v>11933</v>
      </c>
      <c r="D14" s="29">
        <v>19983.790740100001</v>
      </c>
      <c r="E14" s="29">
        <v>2121</v>
      </c>
      <c r="F14" s="29">
        <v>1807</v>
      </c>
      <c r="G14" s="30">
        <f t="shared" si="0"/>
        <v>9.0423284726156883</v>
      </c>
      <c r="H14" s="31">
        <v>14347</v>
      </c>
      <c r="I14" s="32">
        <v>23540.349428400008</v>
      </c>
      <c r="J14" s="29">
        <v>2419</v>
      </c>
      <c r="K14" s="29">
        <v>4053.0568058999993</v>
      </c>
      <c r="L14" s="34">
        <f t="shared" si="1"/>
        <v>17.217487863668801</v>
      </c>
    </row>
    <row r="15" spans="1:13" ht="43.8" customHeight="1">
      <c r="A15" s="2">
        <v>9</v>
      </c>
      <c r="B15" s="3" t="s">
        <v>6</v>
      </c>
      <c r="C15" s="29">
        <v>19500</v>
      </c>
      <c r="D15" s="29">
        <v>18820.379052999997</v>
      </c>
      <c r="E15" s="29">
        <v>3648</v>
      </c>
      <c r="F15" s="29">
        <v>2251</v>
      </c>
      <c r="G15" s="30">
        <f t="shared" si="0"/>
        <v>11.960439232711348</v>
      </c>
      <c r="H15" s="31">
        <v>12461</v>
      </c>
      <c r="I15" s="32">
        <v>18429.882052099998</v>
      </c>
      <c r="J15" s="29">
        <v>2523</v>
      </c>
      <c r="K15" s="29">
        <v>2487.5852746</v>
      </c>
      <c r="L15" s="34">
        <f t="shared" si="1"/>
        <v>13.497564811146209</v>
      </c>
    </row>
    <row r="16" spans="1:13" ht="43.8" customHeight="1">
      <c r="A16" s="2">
        <v>10</v>
      </c>
      <c r="B16" s="3" t="s">
        <v>7</v>
      </c>
      <c r="C16" s="29">
        <v>5666</v>
      </c>
      <c r="D16" s="29">
        <v>8052</v>
      </c>
      <c r="E16" s="29">
        <v>596</v>
      </c>
      <c r="F16" s="29">
        <v>656</v>
      </c>
      <c r="G16" s="30">
        <f t="shared" si="0"/>
        <v>8.147044212617983</v>
      </c>
      <c r="H16" s="31">
        <v>7878</v>
      </c>
      <c r="I16" s="32">
        <v>9105.43</v>
      </c>
      <c r="J16" s="29">
        <v>670</v>
      </c>
      <c r="K16" s="29">
        <v>766.32999999999993</v>
      </c>
      <c r="L16" s="34">
        <f t="shared" si="1"/>
        <v>8.41618682478477</v>
      </c>
    </row>
    <row r="17" spans="1:13" ht="43.8" customHeight="1">
      <c r="A17" s="2">
        <v>11</v>
      </c>
      <c r="B17" s="3" t="s">
        <v>10</v>
      </c>
      <c r="C17" s="29">
        <v>33893</v>
      </c>
      <c r="D17" s="29">
        <v>56367.060284599997</v>
      </c>
      <c r="E17" s="29">
        <v>12863</v>
      </c>
      <c r="F17" s="29">
        <v>10581.878969399993</v>
      </c>
      <c r="G17" s="30">
        <f t="shared" si="0"/>
        <v>18.773160984396878</v>
      </c>
      <c r="H17" s="31">
        <v>50734</v>
      </c>
      <c r="I17" s="32">
        <v>77336.820000000007</v>
      </c>
      <c r="J17" s="29">
        <v>14766</v>
      </c>
      <c r="K17" s="29">
        <v>8502.3900000000012</v>
      </c>
      <c r="L17" s="34">
        <f t="shared" si="1"/>
        <v>10.99397415099302</v>
      </c>
    </row>
    <row r="18" spans="1:13" ht="43.8" customHeight="1" thickBot="1">
      <c r="A18" s="15">
        <v>12</v>
      </c>
      <c r="B18" s="16" t="s">
        <v>11</v>
      </c>
      <c r="C18" s="35">
        <v>42801</v>
      </c>
      <c r="D18" s="35">
        <v>55485.404043500006</v>
      </c>
      <c r="E18" s="35">
        <v>5132</v>
      </c>
      <c r="F18" s="35">
        <v>3590.3616739999993</v>
      </c>
      <c r="G18" s="36">
        <f t="shared" si="0"/>
        <v>6.4708218961245931</v>
      </c>
      <c r="H18" s="37">
        <v>49350</v>
      </c>
      <c r="I18" s="38">
        <v>68074.231940100013</v>
      </c>
      <c r="J18" s="35">
        <v>6134</v>
      </c>
      <c r="K18" s="35">
        <v>4976.9185840000009</v>
      </c>
      <c r="L18" s="40">
        <f t="shared" si="1"/>
        <v>7.3110168740196713</v>
      </c>
    </row>
    <row r="19" spans="1:13" s="23" customFormat="1" ht="41.4" customHeight="1" thickBot="1">
      <c r="A19" s="21" t="s">
        <v>40</v>
      </c>
      <c r="B19" s="22" t="s">
        <v>35</v>
      </c>
      <c r="C19" s="63">
        <v>363644</v>
      </c>
      <c r="D19" s="64">
        <v>505450.20404951106</v>
      </c>
      <c r="E19" s="43">
        <v>61368</v>
      </c>
      <c r="F19" s="43">
        <v>61225.107010362</v>
      </c>
      <c r="G19" s="62">
        <f t="shared" si="0"/>
        <v>12.112984923113165</v>
      </c>
      <c r="H19" s="57">
        <f>H18+H17+H16+H15+H14+H13+H12+H11+H10+H9+H8+H7</f>
        <v>374240</v>
      </c>
      <c r="I19" s="65">
        <f>I18+I17+I16+I15+I14+I13+I12+I11+I10+I9+I8+I7</f>
        <v>568672.12616109999</v>
      </c>
      <c r="J19" s="58">
        <f t="shared" ref="J19:K19" si="2">J18+J17+J16+J15+J14+J13+J12+J11+J10+J9+J8+J7</f>
        <v>53265</v>
      </c>
      <c r="K19" s="58">
        <f t="shared" si="2"/>
        <v>53696.253700000001</v>
      </c>
      <c r="L19" s="61">
        <f t="shared" si="1"/>
        <v>9.4423924137945718</v>
      </c>
    </row>
    <row r="20" spans="1:13" ht="46.8" customHeight="1">
      <c r="A20" s="17">
        <v>13</v>
      </c>
      <c r="B20" s="18" t="s">
        <v>14</v>
      </c>
      <c r="C20" s="29">
        <v>2541</v>
      </c>
      <c r="D20" s="29">
        <v>6550.9475942000008</v>
      </c>
      <c r="E20" s="29">
        <v>615</v>
      </c>
      <c r="F20" s="29">
        <v>748.11921489999997</v>
      </c>
      <c r="G20" s="30">
        <f t="shared" si="0"/>
        <v>11.420015259507812</v>
      </c>
      <c r="H20" s="37">
        <v>4424</v>
      </c>
      <c r="I20" s="37">
        <v>13136.002893499999</v>
      </c>
      <c r="J20" s="29">
        <v>669</v>
      </c>
      <c r="K20" s="29">
        <v>1159.8843977000004</v>
      </c>
      <c r="L20" s="34">
        <f t="shared" si="1"/>
        <v>8.829812288439264</v>
      </c>
    </row>
    <row r="21" spans="1:13" ht="46.8" customHeight="1">
      <c r="A21" s="2">
        <v>14</v>
      </c>
      <c r="B21" s="3" t="s">
        <v>21</v>
      </c>
      <c r="C21" s="29">
        <v>1680</v>
      </c>
      <c r="D21" s="29">
        <v>3409.5062520000001</v>
      </c>
      <c r="E21" s="29">
        <v>0</v>
      </c>
      <c r="F21" s="29">
        <v>0</v>
      </c>
      <c r="G21" s="30">
        <f t="shared" si="0"/>
        <v>0</v>
      </c>
      <c r="H21" s="70">
        <v>1841</v>
      </c>
      <c r="I21" s="70">
        <v>3517.0604523000002</v>
      </c>
      <c r="J21" s="29">
        <v>0</v>
      </c>
      <c r="K21" s="29">
        <v>0</v>
      </c>
      <c r="L21" s="34">
        <f t="shared" si="1"/>
        <v>0</v>
      </c>
    </row>
    <row r="22" spans="1:13" ht="46.8" customHeight="1">
      <c r="A22" s="2">
        <v>15</v>
      </c>
      <c r="B22" s="4" t="s">
        <v>22</v>
      </c>
      <c r="C22" s="29">
        <v>1926</v>
      </c>
      <c r="D22" s="29">
        <v>4949.4998190000015</v>
      </c>
      <c r="E22" s="29">
        <v>28</v>
      </c>
      <c r="F22" s="29">
        <v>91.138646100000003</v>
      </c>
      <c r="G22" s="30">
        <f t="shared" si="0"/>
        <v>1.8413708340818502</v>
      </c>
      <c r="H22" s="31">
        <v>2058</v>
      </c>
      <c r="I22" s="32">
        <v>5297.5155010999997</v>
      </c>
      <c r="J22" s="29">
        <v>55</v>
      </c>
      <c r="K22" s="29">
        <v>152.58961129999997</v>
      </c>
      <c r="L22" s="34">
        <f t="shared" si="1"/>
        <v>2.8803995244245266</v>
      </c>
    </row>
    <row r="23" spans="1:13" s="52" customFormat="1" ht="46.8" customHeight="1">
      <c r="A23" s="2">
        <v>16</v>
      </c>
      <c r="B23" s="3" t="s">
        <v>13</v>
      </c>
      <c r="C23" s="29">
        <v>174629</v>
      </c>
      <c r="D23" s="29">
        <v>40302.541139200002</v>
      </c>
      <c r="E23" s="29">
        <v>43156</v>
      </c>
      <c r="F23" s="29">
        <v>5712.5649666999998</v>
      </c>
      <c r="G23" s="30">
        <f t="shared" si="0"/>
        <v>14.174205410446715</v>
      </c>
      <c r="H23" s="29">
        <v>169471</v>
      </c>
      <c r="I23" s="41">
        <v>50644.020017399991</v>
      </c>
      <c r="J23" s="29">
        <v>48697</v>
      </c>
      <c r="K23" s="29">
        <v>7775.3810473999993</v>
      </c>
      <c r="L23" s="34">
        <f t="shared" si="1"/>
        <v>15.353009189887723</v>
      </c>
      <c r="M23" s="1"/>
    </row>
    <row r="24" spans="1:13" ht="46.8" customHeight="1">
      <c r="A24" s="2">
        <v>17</v>
      </c>
      <c r="B24" s="3" t="s">
        <v>15</v>
      </c>
      <c r="C24" s="29">
        <v>10146</v>
      </c>
      <c r="D24" s="29">
        <v>21389.46</v>
      </c>
      <c r="E24" s="29">
        <v>380</v>
      </c>
      <c r="F24" s="29" t="s">
        <v>54</v>
      </c>
      <c r="G24" s="30">
        <f t="shared" si="0"/>
        <v>3.6042050617453643</v>
      </c>
      <c r="H24" s="29">
        <v>7062</v>
      </c>
      <c r="I24" s="29">
        <v>13973.32</v>
      </c>
      <c r="J24" s="29">
        <v>0</v>
      </c>
      <c r="K24" s="29">
        <v>0</v>
      </c>
      <c r="L24" s="34">
        <f t="shared" si="1"/>
        <v>0</v>
      </c>
    </row>
    <row r="25" spans="1:13" s="52" customFormat="1" ht="46.8" customHeight="1">
      <c r="A25" s="2">
        <v>18</v>
      </c>
      <c r="B25" s="3" t="s">
        <v>23</v>
      </c>
      <c r="C25" s="29">
        <v>0</v>
      </c>
      <c r="D25" s="29">
        <v>0</v>
      </c>
      <c r="E25" s="29">
        <v>0</v>
      </c>
      <c r="F25" s="29">
        <v>0</v>
      </c>
      <c r="G25" s="30" t="e">
        <f t="shared" si="0"/>
        <v>#DIV/0!</v>
      </c>
      <c r="H25" s="31">
        <v>0</v>
      </c>
      <c r="I25" s="32">
        <v>0</v>
      </c>
      <c r="J25" s="29">
        <v>0</v>
      </c>
      <c r="K25" s="29">
        <v>0</v>
      </c>
      <c r="L25" s="34" t="e">
        <f t="shared" si="1"/>
        <v>#DIV/0!</v>
      </c>
      <c r="M25" s="1"/>
    </row>
    <row r="26" spans="1:13" ht="46.8" customHeight="1">
      <c r="A26" s="2">
        <v>19</v>
      </c>
      <c r="B26" s="3" t="s">
        <v>16</v>
      </c>
      <c r="C26" s="29">
        <v>45140</v>
      </c>
      <c r="D26" s="29">
        <v>9060</v>
      </c>
      <c r="E26" s="29">
        <v>714</v>
      </c>
      <c r="F26" s="29">
        <v>69</v>
      </c>
      <c r="G26" s="30">
        <f t="shared" si="0"/>
        <v>0.76158940397350994</v>
      </c>
      <c r="H26" s="31">
        <v>27813</v>
      </c>
      <c r="I26" s="32">
        <v>5372.6520499999669</v>
      </c>
      <c r="J26" s="29">
        <v>387</v>
      </c>
      <c r="K26" s="29">
        <v>38.568792700000003</v>
      </c>
      <c r="L26" s="34">
        <f t="shared" si="1"/>
        <v>0.71787252070418817</v>
      </c>
    </row>
    <row r="27" spans="1:13" s="52" customFormat="1" ht="46.8" customHeight="1">
      <c r="A27" s="2">
        <v>20</v>
      </c>
      <c r="B27" s="3" t="s">
        <v>24</v>
      </c>
      <c r="C27" s="29">
        <v>202</v>
      </c>
      <c r="D27" s="29">
        <v>357.51</v>
      </c>
      <c r="E27" s="29">
        <v>0</v>
      </c>
      <c r="F27" s="29">
        <v>0</v>
      </c>
      <c r="G27" s="30">
        <f t="shared" si="0"/>
        <v>0</v>
      </c>
      <c r="H27" s="31">
        <v>185</v>
      </c>
      <c r="I27" s="32">
        <v>323.58</v>
      </c>
      <c r="J27" s="29">
        <v>0</v>
      </c>
      <c r="K27" s="29">
        <v>0</v>
      </c>
      <c r="L27" s="34">
        <f t="shared" si="1"/>
        <v>0</v>
      </c>
      <c r="M27" s="1"/>
    </row>
    <row r="28" spans="1:13" ht="46.8" customHeight="1">
      <c r="A28" s="2">
        <v>21</v>
      </c>
      <c r="B28" s="3" t="s">
        <v>25</v>
      </c>
      <c r="C28" s="29">
        <v>320404</v>
      </c>
      <c r="D28" s="29">
        <v>95231.56194793999</v>
      </c>
      <c r="E28" s="29">
        <v>0</v>
      </c>
      <c r="F28" s="29">
        <v>0</v>
      </c>
      <c r="G28" s="30">
        <f t="shared" si="0"/>
        <v>0</v>
      </c>
      <c r="H28" s="31">
        <v>271847</v>
      </c>
      <c r="I28" s="32">
        <v>65728.444799999997</v>
      </c>
      <c r="J28" s="29">
        <v>38664</v>
      </c>
      <c r="K28" s="29">
        <v>6912</v>
      </c>
      <c r="L28" s="34">
        <f t="shared" si="1"/>
        <v>10.515995047550554</v>
      </c>
    </row>
    <row r="29" spans="1:13" ht="46.8" customHeight="1">
      <c r="A29" s="2">
        <v>22</v>
      </c>
      <c r="B29" s="3" t="s">
        <v>26</v>
      </c>
      <c r="C29" s="29">
        <v>16641</v>
      </c>
      <c r="D29" s="29">
        <v>11886.88127</v>
      </c>
      <c r="E29" s="29">
        <v>0</v>
      </c>
      <c r="F29" s="29">
        <v>0</v>
      </c>
      <c r="G29" s="30">
        <f t="shared" si="0"/>
        <v>0</v>
      </c>
      <c r="H29" s="31">
        <v>21072</v>
      </c>
      <c r="I29" s="32">
        <v>23658.515050000002</v>
      </c>
      <c r="J29" s="29">
        <v>0</v>
      </c>
      <c r="K29" s="29">
        <v>0</v>
      </c>
      <c r="L29" s="34">
        <f t="shared" si="1"/>
        <v>0</v>
      </c>
    </row>
    <row r="30" spans="1:13" ht="46.8" customHeight="1">
      <c r="A30" s="2">
        <v>23</v>
      </c>
      <c r="B30" s="3" t="s">
        <v>51</v>
      </c>
      <c r="C30" s="29">
        <v>0</v>
      </c>
      <c r="D30" s="29">
        <v>0</v>
      </c>
      <c r="E30" s="29">
        <v>0</v>
      </c>
      <c r="F30" s="29">
        <v>0</v>
      </c>
      <c r="G30" s="30" t="e">
        <f t="shared" si="0"/>
        <v>#DIV/0!</v>
      </c>
      <c r="H30" s="31">
        <v>0</v>
      </c>
      <c r="I30" s="32">
        <v>0</v>
      </c>
      <c r="J30" s="29">
        <v>0</v>
      </c>
      <c r="K30" s="29">
        <v>0</v>
      </c>
      <c r="L30" s="34" t="e">
        <f t="shared" si="1"/>
        <v>#DIV/0!</v>
      </c>
    </row>
    <row r="31" spans="1:13" ht="46.8" customHeight="1">
      <c r="A31" s="2">
        <v>23</v>
      </c>
      <c r="B31" s="3" t="s">
        <v>27</v>
      </c>
      <c r="C31" s="29">
        <v>0</v>
      </c>
      <c r="D31" s="29">
        <v>0</v>
      </c>
      <c r="E31" s="29">
        <v>0</v>
      </c>
      <c r="F31" s="29">
        <v>0</v>
      </c>
      <c r="G31" s="30" t="e">
        <f t="shared" si="0"/>
        <v>#DIV/0!</v>
      </c>
      <c r="H31" s="31">
        <v>0</v>
      </c>
      <c r="I31" s="32">
        <v>0</v>
      </c>
      <c r="J31" s="29">
        <v>0</v>
      </c>
      <c r="K31" s="29">
        <v>0</v>
      </c>
      <c r="L31" s="34" t="e">
        <f t="shared" si="1"/>
        <v>#DIV/0!</v>
      </c>
    </row>
    <row r="32" spans="1:13" ht="46.8" customHeight="1">
      <c r="A32" s="2">
        <v>24</v>
      </c>
      <c r="B32" s="3" t="s">
        <v>28</v>
      </c>
      <c r="C32" s="29">
        <v>16259</v>
      </c>
      <c r="D32" s="29">
        <v>36965.661868800002</v>
      </c>
      <c r="E32" s="29">
        <v>1149</v>
      </c>
      <c r="F32" s="29">
        <v>1834.5338502999998</v>
      </c>
      <c r="G32" s="30">
        <f t="shared" si="0"/>
        <v>4.9628053646413806</v>
      </c>
      <c r="H32" s="31">
        <v>10128</v>
      </c>
      <c r="I32" s="32">
        <v>23445.085600327027</v>
      </c>
      <c r="J32" s="29">
        <v>1542</v>
      </c>
      <c r="K32" s="29">
        <v>1933.2861628270259</v>
      </c>
      <c r="L32" s="34">
        <f t="shared" si="1"/>
        <v>8.2460187852760889</v>
      </c>
    </row>
    <row r="33" spans="1:13" s="52" customFormat="1" ht="46.8" customHeight="1">
      <c r="A33" s="2">
        <v>25</v>
      </c>
      <c r="B33" s="4" t="s">
        <v>29</v>
      </c>
      <c r="C33" s="29">
        <v>0</v>
      </c>
      <c r="D33" s="29">
        <v>0</v>
      </c>
      <c r="E33" s="29">
        <v>0</v>
      </c>
      <c r="F33" s="29">
        <v>0</v>
      </c>
      <c r="G33" s="30" t="e">
        <f t="shared" si="0"/>
        <v>#DIV/0!</v>
      </c>
      <c r="H33" s="29">
        <v>0</v>
      </c>
      <c r="I33" s="41">
        <v>0</v>
      </c>
      <c r="J33" s="29">
        <v>0</v>
      </c>
      <c r="K33" s="29">
        <v>0</v>
      </c>
      <c r="L33" s="34" t="e">
        <f t="shared" si="1"/>
        <v>#DIV/0!</v>
      </c>
      <c r="M33" s="1"/>
    </row>
    <row r="34" spans="1:13" ht="46.8" customHeight="1" thickBot="1">
      <c r="A34" s="15">
        <v>26</v>
      </c>
      <c r="B34" s="8" t="s">
        <v>30</v>
      </c>
      <c r="C34" s="35">
        <v>40</v>
      </c>
      <c r="D34" s="35">
        <v>11.45524</v>
      </c>
      <c r="E34" s="35">
        <v>0</v>
      </c>
      <c r="F34" s="35">
        <v>0</v>
      </c>
      <c r="G34" s="36">
        <f t="shared" si="0"/>
        <v>0</v>
      </c>
      <c r="H34" s="35">
        <v>2674</v>
      </c>
      <c r="I34" s="42">
        <v>640.18960770000001</v>
      </c>
      <c r="J34" s="35">
        <v>400</v>
      </c>
      <c r="K34" s="35">
        <v>75.099999999999994</v>
      </c>
      <c r="L34" s="40">
        <f t="shared" si="1"/>
        <v>11.730899579862079</v>
      </c>
    </row>
    <row r="35" spans="1:13" s="23" customFormat="1" ht="41.4" customHeight="1" thickBot="1">
      <c r="A35" s="21" t="s">
        <v>41</v>
      </c>
      <c r="B35" s="24" t="s">
        <v>37</v>
      </c>
      <c r="C35" s="43">
        <v>785378</v>
      </c>
      <c r="D35" s="43">
        <v>275908.52739574003</v>
      </c>
      <c r="E35" s="63">
        <v>53997</v>
      </c>
      <c r="F35" s="67">
        <v>10365.9453913</v>
      </c>
      <c r="G35" s="62">
        <f t="shared" si="0"/>
        <v>3.757022477392284</v>
      </c>
      <c r="H35" s="66">
        <f>H34+H33+H32+H29+H31+H28+H27+H26+H25+H24+H23+H22+H21+H20+H30</f>
        <v>518575</v>
      </c>
      <c r="I35" s="59">
        <f>I34+I33+I32+I29+I31+I28+I27+I26+I25+I24+I23+I22+I21+I20+I30</f>
        <v>205736.385972327</v>
      </c>
      <c r="J35" s="60">
        <f t="shared" ref="J35:K35" si="3">J34+J33+J32+J29+J31+J28+J27+J26+J25+J24+J23+J22+J21+J20</f>
        <v>90414</v>
      </c>
      <c r="K35" s="60">
        <f t="shared" si="3"/>
        <v>18046.810011927028</v>
      </c>
      <c r="L35" s="61">
        <f t="shared" si="1"/>
        <v>8.7718124952163077</v>
      </c>
    </row>
    <row r="36" spans="1:13" s="52" customFormat="1" ht="46.8" customHeight="1" thickBot="1">
      <c r="A36" s="26">
        <v>27</v>
      </c>
      <c r="B36" s="27" t="s">
        <v>31</v>
      </c>
      <c r="C36" s="35">
        <v>72281</v>
      </c>
      <c r="D36" s="35">
        <v>72145.669999999984</v>
      </c>
      <c r="E36" s="35">
        <v>12735</v>
      </c>
      <c r="F36" s="68">
        <v>10352.021069999999</v>
      </c>
      <c r="G36" s="36">
        <f t="shared" si="0"/>
        <v>14.348776676410381</v>
      </c>
      <c r="H36" s="71">
        <v>80357</v>
      </c>
      <c r="I36" s="72">
        <v>71974</v>
      </c>
      <c r="J36" s="72">
        <v>10960</v>
      </c>
      <c r="K36" s="72">
        <v>9284.385213800002</v>
      </c>
      <c r="L36" s="40">
        <f t="shared" si="1"/>
        <v>12.899637666101651</v>
      </c>
      <c r="M36" s="1"/>
    </row>
    <row r="37" spans="1:13" s="23" customFormat="1" ht="41.4" customHeight="1" thickBot="1">
      <c r="A37" s="21" t="s">
        <v>42</v>
      </c>
      <c r="B37" s="22" t="s">
        <v>38</v>
      </c>
      <c r="C37" s="43">
        <v>72281</v>
      </c>
      <c r="D37" s="43">
        <v>72145.669999999984</v>
      </c>
      <c r="E37" s="43">
        <v>12735</v>
      </c>
      <c r="F37" s="63">
        <v>10352.021069999999</v>
      </c>
      <c r="G37" s="62">
        <f t="shared" si="0"/>
        <v>14.348776676410381</v>
      </c>
      <c r="H37" s="50">
        <f>H36</f>
        <v>80357</v>
      </c>
      <c r="I37" s="43">
        <f>I36</f>
        <v>71974</v>
      </c>
      <c r="J37" s="43">
        <f t="shared" ref="J37:K37" si="4">J36</f>
        <v>10960</v>
      </c>
      <c r="K37" s="43">
        <f t="shared" si="4"/>
        <v>9284.385213800002</v>
      </c>
      <c r="L37" s="61">
        <f t="shared" si="1"/>
        <v>12.899637666101651</v>
      </c>
    </row>
    <row r="38" spans="1:13" ht="45.6" customHeight="1" thickBot="1">
      <c r="A38" s="26">
        <v>28</v>
      </c>
      <c r="B38" s="19" t="s">
        <v>32</v>
      </c>
      <c r="C38" s="35">
        <v>0</v>
      </c>
      <c r="D38" s="35">
        <v>0</v>
      </c>
      <c r="E38" s="35">
        <v>0</v>
      </c>
      <c r="F38" s="68">
        <v>0</v>
      </c>
      <c r="G38" s="36" t="e">
        <f t="shared" si="0"/>
        <v>#DIV/0!</v>
      </c>
      <c r="H38" s="69">
        <v>0</v>
      </c>
      <c r="I38" s="42">
        <v>0</v>
      </c>
      <c r="J38" s="35">
        <v>0</v>
      </c>
      <c r="K38" s="35">
        <v>0</v>
      </c>
      <c r="L38" s="40" t="e">
        <f t="shared" si="1"/>
        <v>#DIV/0!</v>
      </c>
    </row>
    <row r="39" spans="1:13" s="23" customFormat="1" ht="41.4" customHeight="1" thickBot="1">
      <c r="A39" s="21" t="s">
        <v>43</v>
      </c>
      <c r="B39" s="24" t="s">
        <v>39</v>
      </c>
      <c r="C39" s="50">
        <v>0</v>
      </c>
      <c r="D39" s="50">
        <v>0</v>
      </c>
      <c r="E39" s="50">
        <v>0</v>
      </c>
      <c r="F39" s="48">
        <v>0</v>
      </c>
      <c r="G39" s="62" t="e">
        <f t="shared" si="0"/>
        <v>#DIV/0!</v>
      </c>
      <c r="H39" s="50">
        <v>0</v>
      </c>
      <c r="I39" s="50">
        <v>0</v>
      </c>
      <c r="J39" s="50">
        <v>0</v>
      </c>
      <c r="K39" s="50">
        <v>0</v>
      </c>
      <c r="L39" s="61" t="e">
        <f t="shared" si="1"/>
        <v>#DIV/0!</v>
      </c>
    </row>
    <row r="40" spans="1:13" s="23" customFormat="1" ht="41.4" customHeight="1" thickBot="1">
      <c r="A40" s="25"/>
      <c r="B40" s="24" t="s">
        <v>44</v>
      </c>
      <c r="C40" s="50">
        <v>1221303</v>
      </c>
      <c r="D40" s="50">
        <v>853504.40144525107</v>
      </c>
      <c r="E40" s="50">
        <v>128100</v>
      </c>
      <c r="F40" s="48">
        <v>81943.073471662006</v>
      </c>
      <c r="G40" s="62">
        <f t="shared" si="0"/>
        <v>9.6007792499847255</v>
      </c>
      <c r="H40" s="50">
        <f>H39+H37+H35+H19</f>
        <v>973172</v>
      </c>
      <c r="I40" s="50">
        <f t="shared" ref="I40:K40" si="5">I39+I37+I35+I19</f>
        <v>846382.51213342696</v>
      </c>
      <c r="J40" s="50">
        <f t="shared" si="5"/>
        <v>154639</v>
      </c>
      <c r="K40" s="50">
        <f t="shared" si="5"/>
        <v>81027.448925727032</v>
      </c>
      <c r="L40" s="61">
        <f t="shared" si="1"/>
        <v>9.5733841099204504</v>
      </c>
    </row>
    <row r="41" spans="1:13">
      <c r="K41" s="56" t="s">
        <v>12</v>
      </c>
    </row>
  </sheetData>
  <mergeCells count="14">
    <mergeCell ref="J1:K1"/>
    <mergeCell ref="J4:K4"/>
    <mergeCell ref="A2:L2"/>
    <mergeCell ref="A3:L3"/>
    <mergeCell ref="L4:L5"/>
    <mergeCell ref="M4:M5"/>
    <mergeCell ref="J6:K6"/>
    <mergeCell ref="A4:A5"/>
    <mergeCell ref="B4:B5"/>
    <mergeCell ref="C4:D4"/>
    <mergeCell ref="H4:I4"/>
    <mergeCell ref="C6:D6"/>
    <mergeCell ref="E4:F4"/>
    <mergeCell ref="G4:G5"/>
  </mergeCells>
  <pageMargins left="1.1399999999999999" right="0" top="0.95" bottom="0.32" header="0.3" footer="0.17"/>
  <pageSetup scale="3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40"/>
  <sheetViews>
    <sheetView view="pageBreakPreview" zoomScale="55" zoomScaleNormal="100" zoomScaleSheetLayoutView="55" workbookViewId="0">
      <selection activeCell="D10" sqref="D10"/>
    </sheetView>
  </sheetViews>
  <sheetFormatPr defaultColWidth="8.88671875" defaultRowHeight="14.4"/>
  <cols>
    <col min="1" max="1" width="7.6640625" style="1" customWidth="1"/>
    <col min="2" max="2" width="36.109375" style="1" customWidth="1"/>
    <col min="3" max="3" width="22.77734375" style="1" customWidth="1"/>
    <col min="4" max="7" width="21.109375" style="1" customWidth="1"/>
    <col min="8" max="8" width="20.77734375" style="1" customWidth="1"/>
    <col min="9" max="9" width="19.77734375" style="1" customWidth="1"/>
    <col min="10" max="10" width="16.109375" style="1" customWidth="1"/>
    <col min="11" max="11" width="17.5546875" style="1" customWidth="1"/>
    <col min="12" max="12" width="19.88671875" style="1" customWidth="1"/>
    <col min="13" max="13" width="15" style="1" customWidth="1"/>
    <col min="14" max="16384" width="8.88671875" style="1"/>
  </cols>
  <sheetData>
    <row r="1" spans="1:13" s="9" customFormat="1" ht="33" thickBot="1">
      <c r="J1" s="95" t="s">
        <v>50</v>
      </c>
      <c r="K1" s="95"/>
      <c r="L1" s="51"/>
    </row>
    <row r="2" spans="1:13" ht="52.8" customHeight="1" thickBot="1">
      <c r="A2" s="87" t="s">
        <v>48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3" s="5" customFormat="1" ht="20.399999999999999" customHeight="1" thickBot="1">
      <c r="A3" s="90" t="s">
        <v>45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3" ht="75.599999999999994" customHeight="1">
      <c r="A4" s="76" t="s">
        <v>17</v>
      </c>
      <c r="B4" s="78" t="s">
        <v>20</v>
      </c>
      <c r="C4" s="80" t="s">
        <v>46</v>
      </c>
      <c r="D4" s="80"/>
      <c r="E4" s="80" t="s">
        <v>47</v>
      </c>
      <c r="F4" s="80"/>
      <c r="G4" s="83" t="s">
        <v>36</v>
      </c>
      <c r="H4" s="80" t="s">
        <v>34</v>
      </c>
      <c r="I4" s="80"/>
      <c r="J4" s="80" t="s">
        <v>33</v>
      </c>
      <c r="K4" s="80"/>
      <c r="L4" s="93" t="s">
        <v>36</v>
      </c>
      <c r="M4" s="73"/>
    </row>
    <row r="5" spans="1:13" ht="36.6" customHeight="1" thickBot="1">
      <c r="A5" s="77"/>
      <c r="B5" s="79"/>
      <c r="C5" s="20" t="s">
        <v>18</v>
      </c>
      <c r="D5" s="20" t="s">
        <v>19</v>
      </c>
      <c r="E5" s="20" t="s">
        <v>18</v>
      </c>
      <c r="F5" s="20" t="s">
        <v>19</v>
      </c>
      <c r="G5" s="84"/>
      <c r="H5" s="20" t="s">
        <v>18</v>
      </c>
      <c r="I5" s="20" t="s">
        <v>19</v>
      </c>
      <c r="J5" s="20" t="s">
        <v>18</v>
      </c>
      <c r="K5" s="20" t="s">
        <v>19</v>
      </c>
      <c r="L5" s="94"/>
      <c r="M5" s="73"/>
    </row>
    <row r="6" spans="1:13" ht="14.4" customHeight="1">
      <c r="A6" s="6"/>
      <c r="B6" s="7"/>
      <c r="C6" s="81"/>
      <c r="D6" s="82"/>
      <c r="E6" s="12"/>
      <c r="F6" s="12"/>
      <c r="G6" s="12"/>
      <c r="H6" s="14"/>
      <c r="I6" s="13"/>
      <c r="J6" s="81">
        <v>22</v>
      </c>
      <c r="K6" s="82"/>
      <c r="L6" s="28"/>
    </row>
    <row r="7" spans="1:13" ht="41.4" customHeight="1">
      <c r="A7" s="2">
        <v>1</v>
      </c>
      <c r="B7" s="3" t="s">
        <v>9</v>
      </c>
      <c r="C7" s="29">
        <v>92631</v>
      </c>
      <c r="D7" s="29">
        <v>156842</v>
      </c>
      <c r="E7" s="33">
        <v>4108</v>
      </c>
      <c r="F7" s="33">
        <v>14641</v>
      </c>
      <c r="G7" s="30">
        <f>F7/D7*100</f>
        <v>9.3348720368268712</v>
      </c>
      <c r="H7" s="31">
        <v>89255</v>
      </c>
      <c r="I7" s="32">
        <v>156812</v>
      </c>
      <c r="J7" s="33">
        <v>7364</v>
      </c>
      <c r="K7" s="33">
        <v>14165</v>
      </c>
      <c r="L7" s="34">
        <f>K7/I7*100</f>
        <v>9.0331097109915071</v>
      </c>
    </row>
    <row r="8" spans="1:13" ht="41.4" customHeight="1">
      <c r="A8" s="2">
        <v>2</v>
      </c>
      <c r="B8" s="3" t="s">
        <v>8</v>
      </c>
      <c r="C8" s="29">
        <v>29265</v>
      </c>
      <c r="D8" s="29">
        <v>45150.17</v>
      </c>
      <c r="E8" s="33">
        <v>1666</v>
      </c>
      <c r="F8" s="33">
        <v>1857</v>
      </c>
      <c r="G8" s="30">
        <f t="shared" ref="G8:G39" si="0">F8/D8*100</f>
        <v>4.112941324473419</v>
      </c>
      <c r="H8" s="31">
        <v>29265</v>
      </c>
      <c r="I8" s="32">
        <v>45150.17</v>
      </c>
      <c r="J8" s="33">
        <v>1746</v>
      </c>
      <c r="K8" s="33">
        <v>2439</v>
      </c>
      <c r="L8" s="34">
        <f t="shared" ref="L8:L39" si="1">K8/I8*100</f>
        <v>5.4019730158269619</v>
      </c>
    </row>
    <row r="9" spans="1:13" s="10" customFormat="1" ht="41.4" customHeight="1">
      <c r="A9" s="2">
        <v>3</v>
      </c>
      <c r="B9" s="3" t="s">
        <v>0</v>
      </c>
      <c r="C9" s="29">
        <v>11284</v>
      </c>
      <c r="D9" s="29">
        <v>13714</v>
      </c>
      <c r="E9" s="33">
        <v>533</v>
      </c>
      <c r="F9" s="33">
        <v>609</v>
      </c>
      <c r="G9" s="30">
        <f t="shared" si="0"/>
        <v>4.4407175149482283</v>
      </c>
      <c r="H9" s="31">
        <v>12185</v>
      </c>
      <c r="I9" s="32">
        <v>14757</v>
      </c>
      <c r="J9" s="33">
        <v>533</v>
      </c>
      <c r="K9" s="33">
        <v>609</v>
      </c>
      <c r="L9" s="34">
        <f t="shared" si="1"/>
        <v>4.1268550518398044</v>
      </c>
    </row>
    <row r="10" spans="1:13" ht="41.4" customHeight="1">
      <c r="A10" s="2">
        <v>4</v>
      </c>
      <c r="B10" s="3" t="s">
        <v>1</v>
      </c>
      <c r="C10" s="29">
        <v>5749</v>
      </c>
      <c r="D10" s="29">
        <v>10510.25</v>
      </c>
      <c r="E10" s="33">
        <v>1137</v>
      </c>
      <c r="F10" s="33">
        <v>1543</v>
      </c>
      <c r="G10" s="30">
        <f t="shared" si="0"/>
        <v>14.680906733902619</v>
      </c>
      <c r="H10" s="31">
        <v>7152</v>
      </c>
      <c r="I10" s="32">
        <v>11180.991070700002</v>
      </c>
      <c r="J10" s="33">
        <v>1137</v>
      </c>
      <c r="K10" s="33">
        <v>1543</v>
      </c>
      <c r="L10" s="34">
        <f t="shared" si="1"/>
        <v>13.800207783399996</v>
      </c>
    </row>
    <row r="11" spans="1:13" ht="41.4" customHeight="1">
      <c r="A11" s="2">
        <v>5</v>
      </c>
      <c r="B11" s="3" t="s">
        <v>2</v>
      </c>
      <c r="C11" s="29">
        <v>9797</v>
      </c>
      <c r="D11" s="29">
        <v>10176</v>
      </c>
      <c r="E11" s="33">
        <v>1331</v>
      </c>
      <c r="F11" s="33">
        <v>1647</v>
      </c>
      <c r="G11" s="30">
        <f t="shared" si="0"/>
        <v>16.185141509433961</v>
      </c>
      <c r="H11" s="31">
        <v>10085</v>
      </c>
      <c r="I11" s="32">
        <v>11674</v>
      </c>
      <c r="J11" s="33">
        <v>1227</v>
      </c>
      <c r="K11" s="33">
        <v>1517</v>
      </c>
      <c r="L11" s="34">
        <f t="shared" si="1"/>
        <v>12.994689052595513</v>
      </c>
    </row>
    <row r="12" spans="1:13" ht="41.4" customHeight="1">
      <c r="A12" s="2">
        <v>6</v>
      </c>
      <c r="B12" s="3" t="s">
        <v>3</v>
      </c>
      <c r="C12" s="29">
        <v>1993</v>
      </c>
      <c r="D12" s="29">
        <v>7229</v>
      </c>
      <c r="E12" s="33">
        <v>130</v>
      </c>
      <c r="F12" s="33">
        <v>262</v>
      </c>
      <c r="G12" s="30">
        <f t="shared" si="0"/>
        <v>3.6242910499377508</v>
      </c>
      <c r="H12" s="31">
        <v>2017</v>
      </c>
      <c r="I12" s="32">
        <v>7238.12</v>
      </c>
      <c r="J12" s="33">
        <v>130</v>
      </c>
      <c r="K12" s="33">
        <v>262</v>
      </c>
      <c r="L12" s="34">
        <f t="shared" si="1"/>
        <v>3.6197244588373776</v>
      </c>
    </row>
    <row r="13" spans="1:13" ht="41.4" customHeight="1">
      <c r="A13" s="2">
        <v>7</v>
      </c>
      <c r="B13" s="3" t="s">
        <v>4</v>
      </c>
      <c r="C13" s="29">
        <v>73470</v>
      </c>
      <c r="D13" s="29">
        <v>18800.439999999999</v>
      </c>
      <c r="E13" s="33">
        <v>2962</v>
      </c>
      <c r="F13" s="33">
        <v>2445</v>
      </c>
      <c r="G13" s="30">
        <f t="shared" si="0"/>
        <v>13.005014776249919</v>
      </c>
      <c r="H13" s="31">
        <v>49109</v>
      </c>
      <c r="I13" s="32">
        <v>31444</v>
      </c>
      <c r="J13" s="33">
        <v>2424</v>
      </c>
      <c r="K13" s="33">
        <v>5458</v>
      </c>
      <c r="L13" s="34">
        <f t="shared" si="1"/>
        <v>17.357842513675106</v>
      </c>
    </row>
    <row r="14" spans="1:13" ht="41.4" customHeight="1">
      <c r="A14" s="2">
        <v>8</v>
      </c>
      <c r="B14" s="3" t="s">
        <v>5</v>
      </c>
      <c r="C14" s="29">
        <v>17899</v>
      </c>
      <c r="D14" s="29">
        <v>23389</v>
      </c>
      <c r="E14" s="33">
        <v>472</v>
      </c>
      <c r="F14" s="33">
        <v>553</v>
      </c>
      <c r="G14" s="30">
        <f t="shared" si="0"/>
        <v>2.3643593142075336</v>
      </c>
      <c r="H14" s="31">
        <v>20308</v>
      </c>
      <c r="I14" s="32">
        <v>17904.953158299999</v>
      </c>
      <c r="J14" s="33">
        <v>472</v>
      </c>
      <c r="K14" s="33">
        <v>553</v>
      </c>
      <c r="L14" s="34">
        <f t="shared" si="1"/>
        <v>3.0885308389854793</v>
      </c>
    </row>
    <row r="15" spans="1:13" ht="41.4" customHeight="1">
      <c r="A15" s="2">
        <v>9</v>
      </c>
      <c r="B15" s="3" t="s">
        <v>6</v>
      </c>
      <c r="C15" s="29">
        <v>5356</v>
      </c>
      <c r="D15" s="29">
        <v>5908</v>
      </c>
      <c r="E15" s="33">
        <v>578</v>
      </c>
      <c r="F15" s="33">
        <v>680</v>
      </c>
      <c r="G15" s="30">
        <f t="shared" si="0"/>
        <v>11.509817197020988</v>
      </c>
      <c r="H15" s="31">
        <v>5618.25</v>
      </c>
      <c r="I15" s="32">
        <v>6271.903368100001</v>
      </c>
      <c r="J15" s="33">
        <v>578</v>
      </c>
      <c r="K15" s="33">
        <v>680</v>
      </c>
      <c r="L15" s="34">
        <f t="shared" si="1"/>
        <v>10.842003776056231</v>
      </c>
    </row>
    <row r="16" spans="1:13" ht="41.4" customHeight="1">
      <c r="A16" s="2">
        <v>10</v>
      </c>
      <c r="B16" s="3" t="s">
        <v>7</v>
      </c>
      <c r="C16" s="29">
        <v>12871</v>
      </c>
      <c r="D16" s="29">
        <v>55473</v>
      </c>
      <c r="E16" s="33">
        <v>133</v>
      </c>
      <c r="F16" s="33">
        <v>278</v>
      </c>
      <c r="G16" s="30">
        <f t="shared" si="0"/>
        <v>0.50114470102572428</v>
      </c>
      <c r="H16" s="31">
        <v>13230.84</v>
      </c>
      <c r="I16" s="32">
        <v>56952.685833333337</v>
      </c>
      <c r="J16" s="33">
        <v>133</v>
      </c>
      <c r="K16" s="33">
        <v>278</v>
      </c>
      <c r="L16" s="34">
        <f t="shared" si="1"/>
        <v>0.48812447724333985</v>
      </c>
    </row>
    <row r="17" spans="1:12" ht="41.4" customHeight="1">
      <c r="A17" s="2">
        <v>11</v>
      </c>
      <c r="B17" s="3" t="s">
        <v>10</v>
      </c>
      <c r="C17" s="29">
        <v>10192</v>
      </c>
      <c r="D17" s="29">
        <v>20304</v>
      </c>
      <c r="E17" s="33">
        <v>2616</v>
      </c>
      <c r="F17" s="33">
        <v>4225</v>
      </c>
      <c r="G17" s="30">
        <f t="shared" si="0"/>
        <v>20.808707643814024</v>
      </c>
      <c r="H17" s="31">
        <v>20008</v>
      </c>
      <c r="I17" s="32">
        <v>68245.92383889998</v>
      </c>
      <c r="J17" s="33">
        <v>2616</v>
      </c>
      <c r="K17" s="33">
        <v>4225</v>
      </c>
      <c r="L17" s="34">
        <f t="shared" si="1"/>
        <v>6.1908459323863125</v>
      </c>
    </row>
    <row r="18" spans="1:12" ht="41.4" customHeight="1" thickBot="1">
      <c r="A18" s="15">
        <v>12</v>
      </c>
      <c r="B18" s="16" t="s">
        <v>11</v>
      </c>
      <c r="C18" s="35">
        <v>15412</v>
      </c>
      <c r="D18" s="35">
        <v>37654.233412199988</v>
      </c>
      <c r="E18" s="39">
        <v>1117</v>
      </c>
      <c r="F18" s="39">
        <v>1087</v>
      </c>
      <c r="G18" s="36">
        <f t="shared" si="0"/>
        <v>2.8867935992764404</v>
      </c>
      <c r="H18" s="37">
        <v>16332</v>
      </c>
      <c r="I18" s="38">
        <v>20760.269897999999</v>
      </c>
      <c r="J18" s="39">
        <v>1503</v>
      </c>
      <c r="K18" s="39">
        <v>1678</v>
      </c>
      <c r="L18" s="40">
        <f t="shared" si="1"/>
        <v>8.0827465550515551</v>
      </c>
    </row>
    <row r="19" spans="1:12" s="23" customFormat="1" ht="41.4" customHeight="1" thickBot="1">
      <c r="A19" s="21" t="s">
        <v>40</v>
      </c>
      <c r="B19" s="22" t="s">
        <v>35</v>
      </c>
      <c r="C19" s="43">
        <f t="shared" ref="C19:K19" si="2">SUM(C7:C18)</f>
        <v>285919</v>
      </c>
      <c r="D19" s="43">
        <f t="shared" si="2"/>
        <v>405150.09341219999</v>
      </c>
      <c r="E19" s="43">
        <f t="shared" si="2"/>
        <v>16783</v>
      </c>
      <c r="F19" s="43">
        <f t="shared" si="2"/>
        <v>29827</v>
      </c>
      <c r="G19" s="44">
        <f t="shared" si="0"/>
        <v>7.3619630070414406</v>
      </c>
      <c r="H19" s="45">
        <f t="shared" si="2"/>
        <v>274565.08999999997</v>
      </c>
      <c r="I19" s="46">
        <f t="shared" si="2"/>
        <v>448392.01716733334</v>
      </c>
      <c r="J19" s="43">
        <f t="shared" si="2"/>
        <v>19863</v>
      </c>
      <c r="K19" s="43">
        <f t="shared" si="2"/>
        <v>33407</v>
      </c>
      <c r="L19" s="47">
        <f t="shared" si="1"/>
        <v>7.4504002571332562</v>
      </c>
    </row>
    <row r="20" spans="1:12" ht="41.4" customHeight="1">
      <c r="A20" s="17">
        <v>13</v>
      </c>
      <c r="B20" s="18" t="s">
        <v>14</v>
      </c>
      <c r="C20" s="29">
        <v>3445</v>
      </c>
      <c r="D20" s="29">
        <v>5521</v>
      </c>
      <c r="E20" s="33">
        <v>313</v>
      </c>
      <c r="F20" s="33">
        <v>355</v>
      </c>
      <c r="G20" s="30">
        <f t="shared" si="0"/>
        <v>6.4299945662017759</v>
      </c>
      <c r="H20" s="31">
        <v>3629</v>
      </c>
      <c r="I20" s="32">
        <v>5804.8245821929995</v>
      </c>
      <c r="J20" s="29">
        <v>313</v>
      </c>
      <c r="K20" s="29">
        <v>355</v>
      </c>
      <c r="L20" s="34">
        <f t="shared" si="1"/>
        <v>6.1156025470434603</v>
      </c>
    </row>
    <row r="21" spans="1:12" ht="41.4" customHeight="1">
      <c r="A21" s="2">
        <v>14</v>
      </c>
      <c r="B21" s="3" t="s">
        <v>21</v>
      </c>
      <c r="C21" s="29">
        <v>1593</v>
      </c>
      <c r="D21" s="29">
        <v>3696</v>
      </c>
      <c r="E21" s="33">
        <v>21</v>
      </c>
      <c r="F21" s="33">
        <v>67</v>
      </c>
      <c r="G21" s="30">
        <f t="shared" si="0"/>
        <v>1.8127705627705628</v>
      </c>
      <c r="H21" s="31">
        <v>1593</v>
      </c>
      <c r="I21" s="32">
        <v>3696</v>
      </c>
      <c r="J21" s="33">
        <v>21</v>
      </c>
      <c r="K21" s="33">
        <v>67</v>
      </c>
      <c r="L21" s="34">
        <f t="shared" si="1"/>
        <v>1.8127705627705628</v>
      </c>
    </row>
    <row r="22" spans="1:12" ht="41.4" customHeight="1">
      <c r="A22" s="2">
        <v>15</v>
      </c>
      <c r="B22" s="4" t="s">
        <v>22</v>
      </c>
      <c r="C22" s="29">
        <v>209</v>
      </c>
      <c r="D22" s="29">
        <v>687</v>
      </c>
      <c r="E22" s="33">
        <v>0</v>
      </c>
      <c r="F22" s="33">
        <v>0</v>
      </c>
      <c r="G22" s="30">
        <f t="shared" si="0"/>
        <v>0</v>
      </c>
      <c r="H22" s="29">
        <v>419</v>
      </c>
      <c r="I22" s="41">
        <v>1287</v>
      </c>
      <c r="J22" s="33">
        <v>0</v>
      </c>
      <c r="K22" s="33">
        <v>0</v>
      </c>
      <c r="L22" s="34">
        <f t="shared" si="1"/>
        <v>0</v>
      </c>
    </row>
    <row r="23" spans="1:12" ht="41.4" customHeight="1">
      <c r="A23" s="2">
        <v>16</v>
      </c>
      <c r="B23" s="3" t="s">
        <v>13</v>
      </c>
      <c r="C23" s="29">
        <v>157772</v>
      </c>
      <c r="D23" s="29">
        <v>34240</v>
      </c>
      <c r="E23" s="33">
        <v>6732</v>
      </c>
      <c r="F23" s="33">
        <v>429</v>
      </c>
      <c r="G23" s="30">
        <f t="shared" si="0"/>
        <v>1.2529205607476634</v>
      </c>
      <c r="H23" s="31">
        <v>157747.11577</v>
      </c>
      <c r="I23" s="32">
        <v>33847.349187999986</v>
      </c>
      <c r="J23" s="33">
        <v>4928</v>
      </c>
      <c r="K23" s="33">
        <v>230</v>
      </c>
      <c r="L23" s="34">
        <f t="shared" si="1"/>
        <v>0.67952145594179247</v>
      </c>
    </row>
    <row r="24" spans="1:12" ht="41.4" customHeight="1">
      <c r="A24" s="2">
        <v>17</v>
      </c>
      <c r="B24" s="3" t="s">
        <v>15</v>
      </c>
      <c r="C24" s="29">
        <v>21919</v>
      </c>
      <c r="D24" s="29">
        <v>47528</v>
      </c>
      <c r="E24" s="33">
        <v>698</v>
      </c>
      <c r="F24" s="33">
        <v>1511</v>
      </c>
      <c r="G24" s="30">
        <f t="shared" si="0"/>
        <v>3.1791785894630533</v>
      </c>
      <c r="H24" s="31">
        <v>19983</v>
      </c>
      <c r="I24" s="32">
        <v>44094.33</v>
      </c>
      <c r="J24" s="33">
        <v>344</v>
      </c>
      <c r="K24" s="33">
        <v>856</v>
      </c>
      <c r="L24" s="34">
        <f t="shared" si="1"/>
        <v>1.941292678673199</v>
      </c>
    </row>
    <row r="25" spans="1:12" ht="41.4" customHeight="1">
      <c r="A25" s="2">
        <v>18</v>
      </c>
      <c r="B25" s="3" t="s">
        <v>23</v>
      </c>
      <c r="C25" s="29">
        <v>1031</v>
      </c>
      <c r="D25" s="29">
        <v>5931</v>
      </c>
      <c r="E25" s="33">
        <v>5</v>
      </c>
      <c r="F25" s="33">
        <v>21</v>
      </c>
      <c r="G25" s="30">
        <f t="shared" si="0"/>
        <v>0.3540718259989884</v>
      </c>
      <c r="H25" s="31">
        <v>1031</v>
      </c>
      <c r="I25" s="32">
        <v>5931</v>
      </c>
      <c r="J25" s="33">
        <v>5</v>
      </c>
      <c r="K25" s="33">
        <v>21</v>
      </c>
      <c r="L25" s="34">
        <f t="shared" si="1"/>
        <v>0.3540718259989884</v>
      </c>
    </row>
    <row r="26" spans="1:12" ht="41.4" customHeight="1">
      <c r="A26" s="2">
        <v>19</v>
      </c>
      <c r="B26" s="3" t="s">
        <v>16</v>
      </c>
      <c r="C26" s="29">
        <v>55276</v>
      </c>
      <c r="D26" s="29">
        <v>9892</v>
      </c>
      <c r="E26" s="33">
        <v>1</v>
      </c>
      <c r="F26" s="33">
        <v>5</v>
      </c>
      <c r="G26" s="30">
        <f t="shared" si="0"/>
        <v>5.0545895673271335E-2</v>
      </c>
      <c r="H26" s="31">
        <v>55903</v>
      </c>
      <c r="I26" s="32">
        <v>9791</v>
      </c>
      <c r="J26" s="33">
        <v>1</v>
      </c>
      <c r="K26" s="33">
        <v>5</v>
      </c>
      <c r="L26" s="34">
        <f t="shared" si="1"/>
        <v>5.1067306710244099E-2</v>
      </c>
    </row>
    <row r="27" spans="1:12" ht="41.4" customHeight="1">
      <c r="A27" s="2">
        <v>20</v>
      </c>
      <c r="B27" s="3" t="s">
        <v>24</v>
      </c>
      <c r="C27" s="29">
        <v>0</v>
      </c>
      <c r="D27" s="29">
        <v>0</v>
      </c>
      <c r="E27" s="33">
        <v>0</v>
      </c>
      <c r="F27" s="33">
        <v>0</v>
      </c>
      <c r="G27" s="30" t="e">
        <f t="shared" si="0"/>
        <v>#DIV/0!</v>
      </c>
      <c r="H27" s="31">
        <v>0</v>
      </c>
      <c r="I27" s="32">
        <v>0</v>
      </c>
      <c r="J27" s="33">
        <v>0</v>
      </c>
      <c r="K27" s="33">
        <v>0</v>
      </c>
      <c r="L27" s="34" t="e">
        <f t="shared" si="1"/>
        <v>#DIV/0!</v>
      </c>
    </row>
    <row r="28" spans="1:12" ht="41.4" customHeight="1">
      <c r="A28" s="2">
        <v>21</v>
      </c>
      <c r="B28" s="3" t="s">
        <v>25</v>
      </c>
      <c r="C28" s="29">
        <v>279137</v>
      </c>
      <c r="D28" s="29">
        <v>69774</v>
      </c>
      <c r="E28" s="33">
        <v>0</v>
      </c>
      <c r="F28" s="33">
        <v>0</v>
      </c>
      <c r="G28" s="30">
        <f t="shared" si="0"/>
        <v>0</v>
      </c>
      <c r="H28" s="31">
        <v>294217</v>
      </c>
      <c r="I28" s="32">
        <v>69931.007039372693</v>
      </c>
      <c r="J28" s="33">
        <v>0</v>
      </c>
      <c r="K28" s="33">
        <v>0</v>
      </c>
      <c r="L28" s="34">
        <f t="shared" si="1"/>
        <v>0</v>
      </c>
    </row>
    <row r="29" spans="1:12" ht="41.4" customHeight="1">
      <c r="A29" s="2">
        <v>22</v>
      </c>
      <c r="B29" s="3" t="s">
        <v>26</v>
      </c>
      <c r="C29" s="29">
        <v>4620</v>
      </c>
      <c r="D29" s="29">
        <v>3647.86</v>
      </c>
      <c r="E29" s="33"/>
      <c r="F29" s="33"/>
      <c r="G29" s="30">
        <f t="shared" si="0"/>
        <v>0</v>
      </c>
      <c r="H29" s="31">
        <v>4620</v>
      </c>
      <c r="I29" s="32">
        <v>3647.86</v>
      </c>
      <c r="J29" s="33"/>
      <c r="K29" s="33"/>
      <c r="L29" s="34">
        <f t="shared" si="1"/>
        <v>0</v>
      </c>
    </row>
    <row r="30" spans="1:12" ht="41.4" customHeight="1">
      <c r="A30" s="2">
        <v>23</v>
      </c>
      <c r="B30" s="3" t="s">
        <v>27</v>
      </c>
      <c r="C30" s="29">
        <v>0</v>
      </c>
      <c r="D30" s="29">
        <v>0</v>
      </c>
      <c r="E30" s="33">
        <v>0</v>
      </c>
      <c r="F30" s="33">
        <v>0</v>
      </c>
      <c r="G30" s="30" t="e">
        <f t="shared" si="0"/>
        <v>#DIV/0!</v>
      </c>
      <c r="H30" s="31">
        <v>0</v>
      </c>
      <c r="I30" s="32">
        <v>0</v>
      </c>
      <c r="J30" s="33">
        <v>0</v>
      </c>
      <c r="K30" s="33">
        <v>0</v>
      </c>
      <c r="L30" s="34" t="e">
        <f t="shared" si="1"/>
        <v>#DIV/0!</v>
      </c>
    </row>
    <row r="31" spans="1:12" ht="41.4" customHeight="1">
      <c r="A31" s="2">
        <v>24</v>
      </c>
      <c r="B31" s="3" t="s">
        <v>28</v>
      </c>
      <c r="C31" s="29">
        <v>8647</v>
      </c>
      <c r="D31" s="29">
        <v>23538</v>
      </c>
      <c r="E31" s="33">
        <v>442</v>
      </c>
      <c r="F31" s="33">
        <v>122</v>
      </c>
      <c r="G31" s="30">
        <f t="shared" si="0"/>
        <v>0.51831081655195854</v>
      </c>
      <c r="H31" s="31">
        <v>9537</v>
      </c>
      <c r="I31" s="32">
        <v>26698</v>
      </c>
      <c r="J31" s="33">
        <v>311</v>
      </c>
      <c r="K31" s="33">
        <v>37</v>
      </c>
      <c r="L31" s="34">
        <f t="shared" si="1"/>
        <v>0.13858716008689789</v>
      </c>
    </row>
    <row r="32" spans="1:12" ht="41.4" customHeight="1">
      <c r="A32" s="2">
        <v>25</v>
      </c>
      <c r="B32" s="4" t="s">
        <v>29</v>
      </c>
      <c r="C32" s="29">
        <v>17782</v>
      </c>
      <c r="D32" s="29">
        <v>6707</v>
      </c>
      <c r="E32" s="33"/>
      <c r="F32" s="33"/>
      <c r="G32" s="30">
        <f t="shared" si="0"/>
        <v>0</v>
      </c>
      <c r="H32" s="29">
        <v>17782</v>
      </c>
      <c r="I32" s="41">
        <v>6707</v>
      </c>
      <c r="J32" s="33"/>
      <c r="K32" s="33"/>
      <c r="L32" s="34">
        <f t="shared" si="1"/>
        <v>0</v>
      </c>
    </row>
    <row r="33" spans="1:12" ht="41.4" customHeight="1" thickBot="1">
      <c r="A33" s="15">
        <v>26</v>
      </c>
      <c r="B33" s="8" t="s">
        <v>30</v>
      </c>
      <c r="C33" s="35">
        <v>1517</v>
      </c>
      <c r="D33" s="35">
        <v>422</v>
      </c>
      <c r="E33" s="39">
        <v>239</v>
      </c>
      <c r="F33" s="39">
        <v>52</v>
      </c>
      <c r="G33" s="36">
        <f t="shared" si="0"/>
        <v>12.322274881516588</v>
      </c>
      <c r="H33" s="35">
        <v>1517</v>
      </c>
      <c r="I33" s="42">
        <v>422</v>
      </c>
      <c r="J33" s="39">
        <v>239</v>
      </c>
      <c r="K33" s="39">
        <v>52</v>
      </c>
      <c r="L33" s="40">
        <f t="shared" si="1"/>
        <v>12.322274881516588</v>
      </c>
    </row>
    <row r="34" spans="1:12" s="23" customFormat="1" ht="41.4" customHeight="1" thickBot="1">
      <c r="A34" s="21" t="s">
        <v>41</v>
      </c>
      <c r="B34" s="24" t="s">
        <v>37</v>
      </c>
      <c r="C34" s="43">
        <f t="shared" ref="C34:K34" si="3">SUM(C20:C33)</f>
        <v>552948</v>
      </c>
      <c r="D34" s="43">
        <f t="shared" si="3"/>
        <v>211583.86</v>
      </c>
      <c r="E34" s="43">
        <f t="shared" si="3"/>
        <v>8451</v>
      </c>
      <c r="F34" s="43">
        <f t="shared" si="3"/>
        <v>2562</v>
      </c>
      <c r="G34" s="44">
        <f t="shared" si="0"/>
        <v>1.2108674073721881</v>
      </c>
      <c r="H34" s="43">
        <f t="shared" si="3"/>
        <v>567978.11577000003</v>
      </c>
      <c r="I34" s="48">
        <f t="shared" si="3"/>
        <v>211857.37080956565</v>
      </c>
      <c r="J34" s="43">
        <f t="shared" si="3"/>
        <v>6162</v>
      </c>
      <c r="K34" s="43">
        <f t="shared" si="3"/>
        <v>1623</v>
      </c>
      <c r="L34" s="49">
        <f t="shared" si="1"/>
        <v>0.76608144139524992</v>
      </c>
    </row>
    <row r="35" spans="1:12" ht="41.4" customHeight="1" thickBot="1">
      <c r="A35" s="26">
        <v>27</v>
      </c>
      <c r="B35" s="27" t="s">
        <v>31</v>
      </c>
      <c r="C35" s="35">
        <v>73034</v>
      </c>
      <c r="D35" s="35">
        <v>52442</v>
      </c>
      <c r="E35" s="39">
        <v>3929</v>
      </c>
      <c r="F35" s="39">
        <v>4128</v>
      </c>
      <c r="G35" s="36">
        <f t="shared" si="0"/>
        <v>7.8715533351130764</v>
      </c>
      <c r="H35" s="37">
        <v>73038</v>
      </c>
      <c r="I35" s="38">
        <v>53478</v>
      </c>
      <c r="J35" s="39">
        <v>3539</v>
      </c>
      <c r="K35" s="39">
        <v>3651</v>
      </c>
      <c r="L35" s="40">
        <f t="shared" si="1"/>
        <v>6.8271064736901161</v>
      </c>
    </row>
    <row r="36" spans="1:12" s="23" customFormat="1" ht="41.4" customHeight="1" thickBot="1">
      <c r="A36" s="21" t="s">
        <v>42</v>
      </c>
      <c r="B36" s="22" t="s">
        <v>38</v>
      </c>
      <c r="C36" s="43">
        <f>C35</f>
        <v>73034</v>
      </c>
      <c r="D36" s="43">
        <f t="shared" ref="D36:K36" si="4">D35</f>
        <v>52442</v>
      </c>
      <c r="E36" s="43">
        <f t="shared" si="4"/>
        <v>3929</v>
      </c>
      <c r="F36" s="43">
        <f t="shared" si="4"/>
        <v>4128</v>
      </c>
      <c r="G36" s="44">
        <f t="shared" si="0"/>
        <v>7.8715533351130764</v>
      </c>
      <c r="H36" s="43">
        <f t="shared" si="4"/>
        <v>73038</v>
      </c>
      <c r="I36" s="43">
        <f t="shared" si="4"/>
        <v>53478</v>
      </c>
      <c r="J36" s="43">
        <f t="shared" si="4"/>
        <v>3539</v>
      </c>
      <c r="K36" s="43">
        <f t="shared" si="4"/>
        <v>3651</v>
      </c>
      <c r="L36" s="49">
        <f t="shared" si="1"/>
        <v>6.8271064736901161</v>
      </c>
    </row>
    <row r="37" spans="1:12" ht="41.4" customHeight="1" thickBot="1">
      <c r="A37" s="26">
        <v>28</v>
      </c>
      <c r="B37" s="19" t="s">
        <v>32</v>
      </c>
      <c r="C37" s="35">
        <v>0</v>
      </c>
      <c r="D37" s="35">
        <v>0</v>
      </c>
      <c r="E37" s="35">
        <v>0</v>
      </c>
      <c r="F37" s="35">
        <v>0</v>
      </c>
      <c r="G37" s="36" t="e">
        <f t="shared" si="0"/>
        <v>#DIV/0!</v>
      </c>
      <c r="H37" s="35">
        <v>0</v>
      </c>
      <c r="I37" s="42">
        <v>0</v>
      </c>
      <c r="J37" s="39">
        <v>0</v>
      </c>
      <c r="K37" s="39">
        <v>0</v>
      </c>
      <c r="L37" s="40" t="e">
        <f t="shared" si="1"/>
        <v>#DIV/0!</v>
      </c>
    </row>
    <row r="38" spans="1:12" s="23" customFormat="1" ht="41.4" customHeight="1" thickBot="1">
      <c r="A38" s="21" t="s">
        <v>43</v>
      </c>
      <c r="B38" s="24" t="s">
        <v>39</v>
      </c>
      <c r="C38" s="50">
        <f>C37</f>
        <v>0</v>
      </c>
      <c r="D38" s="50">
        <f t="shared" ref="D38:K38" si="5">D37</f>
        <v>0</v>
      </c>
      <c r="E38" s="50">
        <f t="shared" si="5"/>
        <v>0</v>
      </c>
      <c r="F38" s="50">
        <f t="shared" si="5"/>
        <v>0</v>
      </c>
      <c r="G38" s="44" t="e">
        <f t="shared" si="0"/>
        <v>#DIV/0!</v>
      </c>
      <c r="H38" s="50">
        <f t="shared" si="5"/>
        <v>0</v>
      </c>
      <c r="I38" s="50">
        <f t="shared" si="5"/>
        <v>0</v>
      </c>
      <c r="J38" s="50">
        <f t="shared" si="5"/>
        <v>0</v>
      </c>
      <c r="K38" s="50">
        <f t="shared" si="5"/>
        <v>0</v>
      </c>
      <c r="L38" s="49" t="e">
        <f t="shared" si="1"/>
        <v>#DIV/0!</v>
      </c>
    </row>
    <row r="39" spans="1:12" s="23" customFormat="1" ht="41.4" customHeight="1" thickBot="1">
      <c r="A39" s="25"/>
      <c r="B39" s="24" t="s">
        <v>44</v>
      </c>
      <c r="C39" s="50">
        <f>C19+C34+C36+C38</f>
        <v>911901</v>
      </c>
      <c r="D39" s="50">
        <f t="shared" ref="D39:K39" si="6">D19+D34+D36+D38</f>
        <v>669175.95341219997</v>
      </c>
      <c r="E39" s="50">
        <f t="shared" si="6"/>
        <v>29163</v>
      </c>
      <c r="F39" s="50">
        <f t="shared" si="6"/>
        <v>36517</v>
      </c>
      <c r="G39" s="44">
        <f t="shared" si="0"/>
        <v>5.4570101949712777</v>
      </c>
      <c r="H39" s="50">
        <f t="shared" si="6"/>
        <v>915581.20577</v>
      </c>
      <c r="I39" s="50">
        <f t="shared" si="6"/>
        <v>713727.38797689904</v>
      </c>
      <c r="J39" s="50">
        <f t="shared" si="6"/>
        <v>29564</v>
      </c>
      <c r="K39" s="50">
        <f t="shared" si="6"/>
        <v>38681</v>
      </c>
      <c r="L39" s="49">
        <f t="shared" si="1"/>
        <v>5.4195762488032724</v>
      </c>
    </row>
    <row r="40" spans="1:12">
      <c r="K40" s="11" t="s">
        <v>12</v>
      </c>
    </row>
  </sheetData>
  <mergeCells count="14">
    <mergeCell ref="L4:L5"/>
    <mergeCell ref="M4:M5"/>
    <mergeCell ref="C6:D6"/>
    <mergeCell ref="J6:K6"/>
    <mergeCell ref="J1:K1"/>
    <mergeCell ref="A2:L2"/>
    <mergeCell ref="A3:L3"/>
    <mergeCell ref="A4:A5"/>
    <mergeCell ref="B4:B5"/>
    <mergeCell ref="C4:D4"/>
    <mergeCell ref="E4:F4"/>
    <mergeCell ref="G4:G5"/>
    <mergeCell ref="H4:I4"/>
    <mergeCell ref="J4:K4"/>
  </mergeCells>
  <pageMargins left="0.39" right="0.18" top="0.7" bottom="0.32" header="0.3" footer="0.17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Y-o-Y</vt:lpstr>
      <vt:lpstr>Sheet1</vt:lpstr>
      <vt:lpstr>Sheet1!Print_Area</vt:lpstr>
      <vt:lpstr>'Y-o-Y'!Print_Area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SLBC</cp:lastModifiedBy>
  <cp:lastPrinted>2022-11-04T04:49:47Z</cp:lastPrinted>
  <dcterms:created xsi:type="dcterms:W3CDTF">2016-06-03T07:14:47Z</dcterms:created>
  <dcterms:modified xsi:type="dcterms:W3CDTF">2023-11-15T12:09:19Z</dcterms:modified>
</cp:coreProperties>
</file>