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2" l="1"/>
  <c r="F49" i="2"/>
  <c r="G49" i="2"/>
  <c r="H49" i="2"/>
  <c r="D49" i="2"/>
  <c r="I26" i="2"/>
  <c r="J26" i="2"/>
  <c r="I10" i="2" l="1"/>
  <c r="I11" i="2"/>
  <c r="I12" i="2"/>
  <c r="I13" i="2"/>
  <c r="I14" i="2"/>
  <c r="I15" i="2"/>
  <c r="I16" i="2"/>
  <c r="I17" i="2"/>
  <c r="I18" i="2"/>
  <c r="I19" i="2"/>
  <c r="I20" i="2"/>
  <c r="I22" i="2"/>
  <c r="I23" i="2"/>
  <c r="I24" i="2"/>
  <c r="I27" i="2"/>
  <c r="I28" i="2"/>
  <c r="I29" i="2"/>
  <c r="I30" i="2"/>
  <c r="I31" i="2"/>
  <c r="I32" i="2"/>
  <c r="I33" i="2"/>
  <c r="I34" i="2"/>
  <c r="I35" i="2"/>
  <c r="I36" i="2"/>
  <c r="I37" i="2"/>
  <c r="I39" i="2"/>
  <c r="I42" i="2"/>
  <c r="I45" i="2"/>
  <c r="J10" i="2"/>
  <c r="J11" i="2"/>
  <c r="J12" i="2"/>
  <c r="J13" i="2"/>
  <c r="J14" i="2"/>
  <c r="J15" i="2"/>
  <c r="J16" i="2"/>
  <c r="J17" i="2"/>
  <c r="J18" i="2"/>
  <c r="J19" i="2"/>
  <c r="J20" i="2"/>
  <c r="J22" i="2"/>
  <c r="J23" i="2"/>
  <c r="J24" i="2"/>
  <c r="J27" i="2"/>
  <c r="J28" i="2"/>
  <c r="J29" i="2"/>
  <c r="J30" i="2"/>
  <c r="J31" i="2"/>
  <c r="J32" i="2"/>
  <c r="J33" i="2"/>
  <c r="J34" i="2"/>
  <c r="J35" i="2"/>
  <c r="J36" i="2"/>
  <c r="J37" i="2"/>
  <c r="J39" i="2"/>
  <c r="J42" i="2"/>
  <c r="J45" i="2"/>
  <c r="J9" i="2"/>
  <c r="I9" i="2"/>
  <c r="E21" i="2"/>
  <c r="F21" i="2"/>
  <c r="G21" i="2"/>
  <c r="H21" i="2"/>
  <c r="D21" i="2"/>
  <c r="I21" i="2" l="1"/>
  <c r="J21" i="2"/>
  <c r="F38" i="2"/>
  <c r="D38" i="2"/>
  <c r="E38" i="2"/>
  <c r="H38" i="2"/>
  <c r="D40" i="2"/>
  <c r="E40" i="2"/>
  <c r="F40" i="2"/>
  <c r="G40" i="2"/>
  <c r="H40" i="2"/>
  <c r="D43" i="2"/>
  <c r="E43" i="2"/>
  <c r="F43" i="2"/>
  <c r="G43" i="2"/>
  <c r="H43" i="2"/>
  <c r="D46" i="2"/>
  <c r="E46" i="2"/>
  <c r="F46" i="2"/>
  <c r="G46" i="2"/>
  <c r="H46" i="2"/>
  <c r="E41" i="2" l="1"/>
  <c r="J46" i="2"/>
  <c r="I46" i="2"/>
  <c r="J43" i="2"/>
  <c r="I43" i="2"/>
  <c r="I40" i="2"/>
  <c r="J40" i="2"/>
  <c r="J38" i="2"/>
  <c r="E44" i="2"/>
  <c r="E51" i="2" s="1"/>
  <c r="F41" i="2"/>
  <c r="F44" i="2" s="1"/>
  <c r="F51" i="2" s="1"/>
  <c r="D41" i="2"/>
  <c r="D44" i="2" s="1"/>
  <c r="D51" i="2" s="1"/>
  <c r="H41" i="2"/>
  <c r="G38" i="2"/>
  <c r="I38" i="2" s="1"/>
  <c r="J41" i="2" l="1"/>
  <c r="G41" i="2"/>
  <c r="G44" i="2" s="1"/>
  <c r="G51" i="2" s="1"/>
  <c r="H44" i="2"/>
  <c r="I44" i="2" l="1"/>
  <c r="J44" i="2"/>
  <c r="I41" i="2"/>
  <c r="H51" i="2"/>
  <c r="J51" i="2" l="1"/>
  <c r="I51" i="2"/>
</calcChain>
</file>

<file path=xl/sharedStrings.xml><?xml version="1.0" encoding="utf-8"?>
<sst xmlns="http://schemas.openxmlformats.org/spreadsheetml/2006/main" count="58" uniqueCount="58">
  <si>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</si>
  <si>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</si>
  <si>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</si>
  <si>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</si>
  <si>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</si>
  <si>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</si>
  <si>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</si>
  <si>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</si>
  <si>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</si>
  <si>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</si>
  <si>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</si>
  <si>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</si>
  <si>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</si>
  <si>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</si>
  <si>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</si>
  <si>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</si>
  <si>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</si>
  <si>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</si>
  <si>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</si>
  <si>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</si>
  <si>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</si>
  <si>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</si>
  <si>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</si>
  <si>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</si>
  <si>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</si>
  <si>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</si>
  <si>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</si>
  <si>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</si>
  <si>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</si>
  <si>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</si>
  <si>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</si>
  <si>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</si>
  <si>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</si>
  <si>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</si>
  <si>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</si>
  <si>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</si>
  <si>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</si>
  <si>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</si>
  <si>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</si>
  <si>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</si>
  <si>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</si>
  <si>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</si>
  <si>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</si>
  <si>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</si>
  <si>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</si>
  <si>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</si>
  <si>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</si>
  <si>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</si>
  <si>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</si>
  <si>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</si>
  <si>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</si>
  <si>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</si>
  <si>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Bandhan Bank</t>
  </si>
  <si>
    <t>RBL Bank Ltd.</t>
  </si>
  <si>
    <t>CD RATIO OF BANKS AS ON 30.09.2023 (Net of NRE Deposit)</t>
  </si>
  <si>
    <t>Dhan Laxmi Bank</t>
  </si>
  <si>
    <t>SIDBI/CUCB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</si>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</sst>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1" fontId="1" fillId="0" borderId="15" xfId="0" applyNumberFormat="1" applyFont="1" applyBorder="1" applyAlignment="1"/>
    <xf numFmtId="1" fontId="1" fillId="2" borderId="15" xfId="0" applyNumberFormat="1" applyFont="1" applyFill="1" applyBorder="1" applyAlignment="1"/>
    <xf numFmtId="2" fontId="7" fillId="2" borderId="10" xfId="0" applyNumberFormat="1" applyFont="1" applyFill="1" applyBorder="1" applyAlignment="1" applyProtection="1">
      <alignment vertical="center"/>
      <protection locked="0"/>
    </xf>
    <xf numFmtId="2" fontId="7" fillId="2" borderId="11" xfId="0" applyNumberFormat="1" applyFont="1" applyFill="1" applyBorder="1" applyAlignment="1" applyProtection="1">
      <alignment vertical="center"/>
      <protection locked="0"/>
    </xf>
    <xf numFmtId="2" fontId="7" fillId="2" borderId="26" xfId="0" applyNumberFormat="1" applyFont="1" applyFill="1" applyBorder="1" applyAlignment="1" applyProtection="1">
      <alignment vertical="center"/>
      <protection locked="0"/>
    </xf>
    <xf numFmtId="2" fontId="7" fillId="2" borderId="27" xfId="0" applyNumberFormat="1" applyFont="1" applyFill="1" applyBorder="1" applyAlignment="1" applyProtection="1">
      <alignment vertical="center"/>
      <protection locked="0"/>
    </xf>
    <xf numFmtId="2" fontId="7" fillId="2" borderId="28" xfId="0" applyNumberFormat="1" applyFont="1" applyFill="1" applyBorder="1" applyAlignment="1" applyProtection="1">
      <alignment vertical="center"/>
      <protection locked="0"/>
    </xf>
    <xf numFmtId="2" fontId="7" fillId="2" borderId="2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left" vertical="top"/>
    </xf>
    <xf numFmtId="1" fontId="1" fillId="0" borderId="32" xfId="0" applyNumberFormat="1" applyFont="1" applyBorder="1" applyAlignment="1"/>
    <xf numFmtId="2" fontId="7" fillId="2" borderId="32" xfId="0" applyNumberFormat="1" applyFont="1" applyFill="1" applyBorder="1" applyAlignment="1" applyProtection="1">
      <alignment vertical="center"/>
      <protection locked="0"/>
    </xf>
    <xf numFmtId="2" fontId="7" fillId="2" borderId="33" xfId="0" applyNumberFormat="1" applyFont="1" applyFill="1" applyBorder="1" applyAlignment="1" applyProtection="1">
      <alignment vertical="center"/>
      <protection locked="0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3" fillId="0" borderId="0" xfId="0" applyFont="1"/>
    <xf numFmtId="1" fontId="1" fillId="0" borderId="1" xfId="0" applyNumberFormat="1" applyFont="1" applyBorder="1" applyAlignment="1">
      <alignment horizontal="left" vertical="top"/>
    </xf>
    <xf numFmtId="1" fontId="7" fillId="2" borderId="1" xfId="0" applyNumberFormat="1" applyFont="1" applyFill="1" applyBorder="1" applyAlignment="1" applyProtection="1">
      <alignment vertical="center"/>
      <protection locked="0"/>
    </xf>
    <xf numFmtId="2" fontId="7" fillId="2" borderId="1" xfId="0" applyNumberFormat="1" applyFont="1" applyFill="1" applyBorder="1" applyAlignment="1" applyProtection="1">
      <alignment vertical="center"/>
      <protection locked="0"/>
    </xf>
    <xf numFmtId="2" fontId="7" fillId="2" borderId="18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>
      <alignment horizontal="left" vertical="top"/>
    </xf>
    <xf numFmtId="0" fontId="7" fillId="2" borderId="0" xfId="0" applyFont="1" applyFill="1"/>
    <xf numFmtId="1" fontId="1" fillId="0" borderId="14" xfId="0" applyNumberFormat="1" applyFont="1" applyBorder="1" applyAlignment="1">
      <alignment horizontal="left" vertical="top"/>
    </xf>
    <xf numFmtId="1" fontId="7" fillId="2" borderId="14" xfId="0" applyNumberFormat="1" applyFont="1" applyFill="1" applyBorder="1" applyAlignment="1" applyProtection="1">
      <alignment vertical="center"/>
      <protection locked="0"/>
    </xf>
    <xf numFmtId="2" fontId="7" fillId="2" borderId="14" xfId="0" applyNumberFormat="1" applyFont="1" applyFill="1" applyBorder="1" applyAlignment="1" applyProtection="1">
      <alignment vertical="center"/>
      <protection locked="0"/>
    </xf>
    <xf numFmtId="2" fontId="7" fillId="2" borderId="19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2" fontId="7" fillId="2" borderId="2" xfId="0" applyNumberFormat="1" applyFont="1" applyFill="1" applyBorder="1" applyAlignment="1" applyProtection="1">
      <alignment vertical="center"/>
      <protection locked="0"/>
    </xf>
    <xf numFmtId="2" fontId="7" fillId="2" borderId="13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>
      <alignment horizontal="left" vertical="top" wrapText="1"/>
    </xf>
    <xf numFmtId="1" fontId="10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4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5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top"/>
    </xf>
    <xf numFmtId="1" fontId="7" fillId="2" borderId="15" xfId="0" applyNumberFormat="1" applyFont="1" applyFill="1" applyBorder="1" applyAlignment="1" applyProtection="1">
      <alignment vertical="center"/>
      <protection locked="0"/>
    </xf>
    <xf numFmtId="2" fontId="7" fillId="2" borderId="15" xfId="0" applyNumberFormat="1" applyFont="1" applyFill="1" applyBorder="1" applyAlignment="1" applyProtection="1">
      <alignment vertical="center"/>
      <protection locked="0"/>
    </xf>
    <xf numFmtId="2" fontId="7" fillId="2" borderId="30" xfId="0" applyNumberFormat="1" applyFont="1" applyFill="1" applyBorder="1" applyAlignment="1" applyProtection="1">
      <alignment vertical="center"/>
      <protection locked="0"/>
    </xf>
    <xf numFmtId="0" fontId="1" fillId="0" borderId="34" xfId="0" applyFont="1" applyBorder="1" applyAlignment="1">
      <alignment horizontal="left" vertical="top"/>
    </xf>
    <xf numFmtId="1" fontId="7" fillId="2" borderId="26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Border="1" applyAlignment="1">
      <alignment horizontal="left" vertical="top"/>
    </xf>
    <xf numFmtId="1" fontId="7" fillId="2" borderId="28" xfId="0" applyNumberFormat="1" applyFont="1" applyFill="1" applyBorder="1" applyAlignment="1" applyProtection="1">
      <alignment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2"/>
  <sheetViews>
    <sheetView tabSelected="1" topLeftCell="A34" workbookViewId="0">
      <selection activeCell="E10" sqref="E10"/>
    </sheetView>
  </sheetViews>
  <sheetFormatPr defaultRowHeight="14.4" x14ac:dyDescent="0.3"/>
  <cols>
    <col min="1" max="1" width="8.88671875" style="53"/>
    <col min="2" max="2" width="7.6640625" style="53" customWidth="1"/>
    <col min="3" max="3" width="35.6640625" style="53" customWidth="1"/>
    <col min="4" max="4" width="13" style="53" customWidth="1"/>
    <col min="5" max="5" width="15" style="53" customWidth="1"/>
    <col min="6" max="6" width="15.109375" style="53" customWidth="1"/>
    <col min="7" max="7" width="13.6640625" style="53" customWidth="1"/>
    <col min="8" max="8" width="13.33203125" style="53" customWidth="1"/>
    <col min="9" max="9" width="10.6640625" style="53" customWidth="1"/>
    <col min="10" max="10" width="13.44140625" style="53" customWidth="1"/>
    <col min="11" max="16384" width="8.88671875" style="53"/>
  </cols>
  <sheetData>
    <row r="2" spans="2:10" ht="15" thickBot="1" x14ac:dyDescent="0.35">
      <c r="I2" s="33" t="s">
        <v>57</v>
      </c>
      <c r="J2" s="33"/>
    </row>
    <row r="3" spans="2:10" ht="19.95" customHeight="1" thickBot="1" x14ac:dyDescent="0.4">
      <c r="B3" s="34" t="s">
        <v>49</v>
      </c>
      <c r="C3" s="35"/>
      <c r="D3" s="35"/>
      <c r="E3" s="35"/>
      <c r="F3" s="35"/>
      <c r="G3" s="35"/>
      <c r="H3" s="35"/>
      <c r="I3" s="35"/>
      <c r="J3" s="36"/>
    </row>
    <row r="4" spans="2:10" ht="15.6" customHeight="1" thickBot="1" x14ac:dyDescent="0.35">
      <c r="B4" s="40" t="s">
        <v>54</v>
      </c>
      <c r="C4" s="41"/>
      <c r="D4" s="41"/>
      <c r="E4" s="41"/>
      <c r="F4" s="41"/>
      <c r="G4" s="41"/>
      <c r="H4" s="41"/>
      <c r="I4" s="41"/>
      <c r="J4" s="42"/>
    </row>
    <row r="5" spans="2:10" ht="13.65" customHeight="1" thickBot="1" x14ac:dyDescent="0.35">
      <c r="B5" s="37" t="s">
        <v>0</v>
      </c>
      <c r="C5" s="38"/>
      <c r="D5" s="38"/>
      <c r="E5" s="38"/>
      <c r="F5" s="38"/>
      <c r="G5" s="38"/>
      <c r="H5" s="38"/>
      <c r="I5" s="38"/>
      <c r="J5" s="39"/>
    </row>
    <row r="6" spans="2:10" s="54" customFormat="1" ht="39" customHeight="1" x14ac:dyDescent="0.25">
      <c r="B6" s="43" t="s">
        <v>5</v>
      </c>
      <c r="C6" s="43" t="s">
        <v>1</v>
      </c>
      <c r="D6" s="45" t="s">
        <v>40</v>
      </c>
      <c r="E6" s="45" t="s">
        <v>41</v>
      </c>
      <c r="F6" s="51" t="s">
        <v>42</v>
      </c>
      <c r="G6" s="45" t="s">
        <v>43</v>
      </c>
      <c r="H6" s="45" t="s">
        <v>44</v>
      </c>
      <c r="I6" s="47" t="s">
        <v>45</v>
      </c>
      <c r="J6" s="49" t="s">
        <v>46</v>
      </c>
    </row>
    <row r="7" spans="2:10" s="54" customFormat="1" ht="30" customHeight="1" thickBot="1" x14ac:dyDescent="0.3">
      <c r="B7" s="44"/>
      <c r="C7" s="44"/>
      <c r="D7" s="46"/>
      <c r="E7" s="46"/>
      <c r="F7" s="52"/>
      <c r="G7" s="46"/>
      <c r="H7" s="46"/>
      <c r="I7" s="48"/>
      <c r="J7" s="50"/>
    </row>
    <row r="8" spans="2:10" s="55" customFormat="1" ht="15.75" customHeight="1" thickBot="1" x14ac:dyDescent="0.3">
      <c r="B8" s="9"/>
      <c r="C8" s="10"/>
      <c r="D8" s="12">
        <v>1</v>
      </c>
      <c r="E8" s="12">
        <v>2</v>
      </c>
      <c r="F8" s="13">
        <v>3</v>
      </c>
      <c r="G8" s="12">
        <v>4</v>
      </c>
      <c r="H8" s="12">
        <v>5</v>
      </c>
      <c r="I8" s="12">
        <v>6</v>
      </c>
      <c r="J8" s="14">
        <v>7</v>
      </c>
    </row>
    <row r="9" spans="2:10" s="54" customFormat="1" ht="18.899999999999999" customHeight="1" x14ac:dyDescent="0.25">
      <c r="B9" s="1">
        <v>1</v>
      </c>
      <c r="C9" s="56" t="s">
        <v>6</v>
      </c>
      <c r="D9" s="57">
        <v>26</v>
      </c>
      <c r="E9" s="57">
        <v>269338</v>
      </c>
      <c r="F9" s="57">
        <v>23220</v>
      </c>
      <c r="G9" s="57">
        <v>246118</v>
      </c>
      <c r="H9" s="57">
        <v>80328</v>
      </c>
      <c r="I9" s="58">
        <f>H9/G9*100</f>
        <v>32.63800290917365</v>
      </c>
      <c r="J9" s="59">
        <f>H9/E9*100</f>
        <v>29.82423571868804</v>
      </c>
    </row>
    <row r="10" spans="2:10" s="54" customFormat="1" ht="18.899999999999999" customHeight="1" x14ac:dyDescent="0.25">
      <c r="B10" s="1">
        <v>2</v>
      </c>
      <c r="C10" s="56" t="s">
        <v>7</v>
      </c>
      <c r="D10" s="57">
        <v>21</v>
      </c>
      <c r="E10" s="57">
        <v>262003</v>
      </c>
      <c r="F10" s="57">
        <v>30209</v>
      </c>
      <c r="G10" s="57">
        <v>231794</v>
      </c>
      <c r="H10" s="57">
        <v>76265</v>
      </c>
      <c r="I10" s="58">
        <f t="shared" ref="I10:I51" si="0">H10/G10*100</f>
        <v>32.902059587392252</v>
      </c>
      <c r="J10" s="59">
        <f t="shared" ref="J10:J51" si="1">H10/E10*100</f>
        <v>29.108445323145155</v>
      </c>
    </row>
    <row r="11" spans="2:10" s="54" customFormat="1" ht="18.899999999999999" customHeight="1" x14ac:dyDescent="0.25">
      <c r="B11" s="1">
        <v>3</v>
      </c>
      <c r="C11" s="56" t="s">
        <v>8</v>
      </c>
      <c r="D11" s="57">
        <v>2</v>
      </c>
      <c r="E11" s="57">
        <v>10344</v>
      </c>
      <c r="F11" s="57">
        <v>1193</v>
      </c>
      <c r="G11" s="57">
        <v>9151</v>
      </c>
      <c r="H11" s="57">
        <v>5517</v>
      </c>
      <c r="I11" s="58">
        <f t="shared" si="0"/>
        <v>60.288493060867665</v>
      </c>
      <c r="J11" s="59">
        <f t="shared" si="1"/>
        <v>53.335266821345705</v>
      </c>
    </row>
    <row r="12" spans="2:10" s="54" customFormat="1" ht="18.899999999999999" customHeight="1" x14ac:dyDescent="0.25">
      <c r="B12" s="1">
        <v>4</v>
      </c>
      <c r="C12" s="56" t="s">
        <v>9</v>
      </c>
      <c r="D12" s="57">
        <v>50</v>
      </c>
      <c r="E12" s="57">
        <v>613019</v>
      </c>
      <c r="F12" s="57">
        <v>67260</v>
      </c>
      <c r="G12" s="57">
        <v>545759</v>
      </c>
      <c r="H12" s="57">
        <v>185790</v>
      </c>
      <c r="I12" s="58">
        <f t="shared" si="0"/>
        <v>34.042498612024723</v>
      </c>
      <c r="J12" s="59">
        <f t="shared" si="1"/>
        <v>30.307380358520696</v>
      </c>
    </row>
    <row r="13" spans="2:10" s="54" customFormat="1" ht="18.899999999999999" customHeight="1" x14ac:dyDescent="0.25">
      <c r="B13" s="1">
        <v>5</v>
      </c>
      <c r="C13" s="56" t="s">
        <v>10</v>
      </c>
      <c r="D13" s="60">
        <v>17</v>
      </c>
      <c r="E13" s="57">
        <v>114980</v>
      </c>
      <c r="F13" s="57">
        <v>7945</v>
      </c>
      <c r="G13" s="57">
        <v>107035</v>
      </c>
      <c r="H13" s="57">
        <v>40450</v>
      </c>
      <c r="I13" s="58">
        <f t="shared" si="0"/>
        <v>37.791376652496844</v>
      </c>
      <c r="J13" s="59">
        <f t="shared" si="1"/>
        <v>35.180031309793009</v>
      </c>
    </row>
    <row r="14" spans="2:10" s="62" customFormat="1" ht="18.899999999999999" customHeight="1" x14ac:dyDescent="0.25">
      <c r="B14" s="8">
        <v>6</v>
      </c>
      <c r="C14" s="61" t="s">
        <v>11</v>
      </c>
      <c r="D14" s="57">
        <v>25</v>
      </c>
      <c r="E14" s="57">
        <v>1950325</v>
      </c>
      <c r="F14" s="57">
        <v>485014</v>
      </c>
      <c r="G14" s="57">
        <v>1465311</v>
      </c>
      <c r="H14" s="57">
        <v>454564</v>
      </c>
      <c r="I14" s="58">
        <f t="shared" si="0"/>
        <v>31.021673897213631</v>
      </c>
      <c r="J14" s="59">
        <f t="shared" si="1"/>
        <v>23.307089844000359</v>
      </c>
    </row>
    <row r="15" spans="2:10" s="54" customFormat="1" ht="18.899999999999999" customHeight="1" x14ac:dyDescent="0.25">
      <c r="B15" s="1">
        <v>7</v>
      </c>
      <c r="C15" s="56" t="s">
        <v>12</v>
      </c>
      <c r="D15" s="57">
        <v>15</v>
      </c>
      <c r="E15" s="57">
        <v>131077</v>
      </c>
      <c r="F15" s="57">
        <v>25865</v>
      </c>
      <c r="G15" s="57">
        <v>105212</v>
      </c>
      <c r="H15" s="57">
        <v>21063</v>
      </c>
      <c r="I15" s="58">
        <f t="shared" si="0"/>
        <v>20.019579515644605</v>
      </c>
      <c r="J15" s="59">
        <f t="shared" si="1"/>
        <v>16.069180710574702</v>
      </c>
    </row>
    <row r="16" spans="2:10" s="54" customFormat="1" ht="18.899999999999999" customHeight="1" x14ac:dyDescent="0.25">
      <c r="B16" s="1">
        <v>8</v>
      </c>
      <c r="C16" s="56" t="s">
        <v>13</v>
      </c>
      <c r="D16" s="57">
        <v>50</v>
      </c>
      <c r="E16" s="57">
        <v>453752</v>
      </c>
      <c r="F16" s="57">
        <v>893</v>
      </c>
      <c r="G16" s="57">
        <v>452859</v>
      </c>
      <c r="H16" s="57">
        <v>97963</v>
      </c>
      <c r="I16" s="58">
        <f t="shared" si="0"/>
        <v>21.632119489730801</v>
      </c>
      <c r="J16" s="59">
        <f t="shared" si="1"/>
        <v>21.589546712741761</v>
      </c>
    </row>
    <row r="17" spans="2:10" s="54" customFormat="1" ht="18.899999999999999" customHeight="1" x14ac:dyDescent="0.25">
      <c r="B17" s="1">
        <v>9</v>
      </c>
      <c r="C17" s="56" t="s">
        <v>14</v>
      </c>
      <c r="D17" s="57">
        <v>104</v>
      </c>
      <c r="E17" s="57">
        <v>2009316</v>
      </c>
      <c r="F17" s="57">
        <v>215230</v>
      </c>
      <c r="G17" s="57">
        <v>1794086</v>
      </c>
      <c r="H17" s="57">
        <v>390241</v>
      </c>
      <c r="I17" s="58">
        <f t="shared" si="0"/>
        <v>21.751521387492016</v>
      </c>
      <c r="J17" s="59">
        <f t="shared" si="1"/>
        <v>19.421584260514525</v>
      </c>
    </row>
    <row r="18" spans="2:10" s="54" customFormat="1" ht="18.899999999999999" customHeight="1" x14ac:dyDescent="0.25">
      <c r="B18" s="1">
        <v>10</v>
      </c>
      <c r="C18" s="56" t="s">
        <v>15</v>
      </c>
      <c r="D18" s="57">
        <v>73</v>
      </c>
      <c r="E18" s="57">
        <v>1721905</v>
      </c>
      <c r="F18" s="57">
        <v>307400</v>
      </c>
      <c r="G18" s="57">
        <v>1414505</v>
      </c>
      <c r="H18" s="57">
        <v>309225</v>
      </c>
      <c r="I18" s="58">
        <f t="shared" si="0"/>
        <v>21.861004379623967</v>
      </c>
      <c r="J18" s="59">
        <f t="shared" si="1"/>
        <v>17.958307804437528</v>
      </c>
    </row>
    <row r="19" spans="2:10" s="54" customFormat="1" ht="18.899999999999999" customHeight="1" x14ac:dyDescent="0.25">
      <c r="B19" s="1">
        <v>11</v>
      </c>
      <c r="C19" s="56" t="s">
        <v>16</v>
      </c>
      <c r="D19" s="57">
        <v>37</v>
      </c>
      <c r="E19" s="57">
        <v>241076</v>
      </c>
      <c r="F19" s="57">
        <v>28408</v>
      </c>
      <c r="G19" s="57">
        <v>212668</v>
      </c>
      <c r="H19" s="57">
        <v>73136</v>
      </c>
      <c r="I19" s="58">
        <f t="shared" si="0"/>
        <v>34.389753042300676</v>
      </c>
      <c r="J19" s="59">
        <f t="shared" si="1"/>
        <v>30.337321010801571</v>
      </c>
    </row>
    <row r="20" spans="2:10" s="54" customFormat="1" ht="18.899999999999999" customHeight="1" thickBot="1" x14ac:dyDescent="0.3">
      <c r="B20" s="3">
        <v>12</v>
      </c>
      <c r="C20" s="63" t="s">
        <v>17</v>
      </c>
      <c r="D20" s="64">
        <v>40</v>
      </c>
      <c r="E20" s="64">
        <v>497735</v>
      </c>
      <c r="F20" s="64">
        <v>132901</v>
      </c>
      <c r="G20" s="64">
        <v>364834</v>
      </c>
      <c r="H20" s="64">
        <v>148489</v>
      </c>
      <c r="I20" s="65">
        <f t="shared" si="0"/>
        <v>40.700428139921172</v>
      </c>
      <c r="J20" s="66">
        <f t="shared" si="1"/>
        <v>29.832943232844787</v>
      </c>
    </row>
    <row r="21" spans="2:10" s="54" customFormat="1" ht="18.899999999999999" customHeight="1" thickBot="1" x14ac:dyDescent="0.3">
      <c r="B21" s="4"/>
      <c r="C21" s="2" t="s">
        <v>18</v>
      </c>
      <c r="D21" s="11">
        <f>D9+D10+D11+D12+D13+D14+D15+D16+D17+D18+D19+D20</f>
        <v>460</v>
      </c>
      <c r="E21" s="11">
        <f t="shared" ref="E21:H21" si="2">E9+E10+E11+E12+E13+E14+E15+E16+E17+E18+E19+E20</f>
        <v>8274870</v>
      </c>
      <c r="F21" s="11">
        <f t="shared" si="2"/>
        <v>1325538</v>
      </c>
      <c r="G21" s="11">
        <f t="shared" si="2"/>
        <v>6949332</v>
      </c>
      <c r="H21" s="11">
        <f t="shared" si="2"/>
        <v>1883031</v>
      </c>
      <c r="I21" s="19">
        <f t="shared" si="0"/>
        <v>27.096575613310748</v>
      </c>
      <c r="J21" s="20">
        <f t="shared" si="1"/>
        <v>22.756019127792946</v>
      </c>
    </row>
    <row r="22" spans="2:10" s="54" customFormat="1" ht="18.899999999999999" customHeight="1" x14ac:dyDescent="0.25">
      <c r="B22" s="67">
        <v>13</v>
      </c>
      <c r="C22" s="68" t="s">
        <v>19</v>
      </c>
      <c r="D22" s="69">
        <v>32</v>
      </c>
      <c r="E22" s="70">
        <v>227749</v>
      </c>
      <c r="F22" s="71">
        <v>24813</v>
      </c>
      <c r="G22" s="72">
        <v>202936</v>
      </c>
      <c r="H22" s="70">
        <v>168553</v>
      </c>
      <c r="I22" s="73">
        <f t="shared" si="0"/>
        <v>83.057220010249537</v>
      </c>
      <c r="J22" s="74">
        <f t="shared" si="1"/>
        <v>74.008228356655792</v>
      </c>
    </row>
    <row r="23" spans="2:10" s="54" customFormat="1" ht="18.899999999999999" customHeight="1" x14ac:dyDescent="0.25">
      <c r="B23" s="67">
        <v>14</v>
      </c>
      <c r="C23" s="56" t="s">
        <v>52</v>
      </c>
      <c r="D23" s="75">
        <v>1</v>
      </c>
      <c r="E23" s="75">
        <v>10836</v>
      </c>
      <c r="F23" s="76">
        <v>1249</v>
      </c>
      <c r="G23" s="77">
        <v>9587</v>
      </c>
      <c r="H23" s="75">
        <v>8698</v>
      </c>
      <c r="I23" s="58">
        <f t="shared" si="0"/>
        <v>90.727026181287158</v>
      </c>
      <c r="J23" s="59">
        <f t="shared" si="1"/>
        <v>80.269472129937242</v>
      </c>
    </row>
    <row r="24" spans="2:10" s="54" customFormat="1" ht="18.899999999999999" customHeight="1" x14ac:dyDescent="0.25">
      <c r="B24" s="67">
        <v>15</v>
      </c>
      <c r="C24" s="56" t="s">
        <v>20</v>
      </c>
      <c r="D24" s="75">
        <v>1</v>
      </c>
      <c r="E24" s="75">
        <v>1672</v>
      </c>
      <c r="F24" s="76">
        <v>212</v>
      </c>
      <c r="G24" s="77">
        <v>1460</v>
      </c>
      <c r="H24" s="75">
        <v>6279</v>
      </c>
      <c r="I24" s="58">
        <f t="shared" si="0"/>
        <v>430.0684931506849</v>
      </c>
      <c r="J24" s="59">
        <f t="shared" si="1"/>
        <v>375.53827751196172</v>
      </c>
    </row>
    <row r="25" spans="2:10" s="54" customFormat="1" ht="18.899999999999999" customHeight="1" x14ac:dyDescent="0.25">
      <c r="B25" s="67">
        <v>16</v>
      </c>
      <c r="C25" s="56" t="s">
        <v>55</v>
      </c>
      <c r="D25" s="75">
        <v>1</v>
      </c>
      <c r="E25" s="75">
        <v>1423</v>
      </c>
      <c r="F25" s="76">
        <v>60</v>
      </c>
      <c r="G25" s="77">
        <v>1363</v>
      </c>
      <c r="H25" s="75">
        <v>1154</v>
      </c>
      <c r="I25" s="58"/>
      <c r="J25" s="59"/>
    </row>
    <row r="26" spans="2:10" s="54" customFormat="1" ht="18.899999999999999" customHeight="1" x14ac:dyDescent="0.25">
      <c r="B26" s="67">
        <v>17</v>
      </c>
      <c r="C26" s="56" t="s">
        <v>21</v>
      </c>
      <c r="D26" s="78">
        <v>1</v>
      </c>
      <c r="E26" s="79">
        <v>10589</v>
      </c>
      <c r="F26" s="80">
        <v>496</v>
      </c>
      <c r="G26" s="78">
        <v>10093</v>
      </c>
      <c r="H26" s="81">
        <v>6086</v>
      </c>
      <c r="I26" s="58">
        <f t="shared" si="0"/>
        <v>60.299217279302489</v>
      </c>
      <c r="J26" s="59">
        <f t="shared" si="1"/>
        <v>57.474737935593545</v>
      </c>
    </row>
    <row r="27" spans="2:10" s="54" customFormat="1" ht="18.899999999999999" customHeight="1" x14ac:dyDescent="0.25">
      <c r="B27" s="67">
        <v>18</v>
      </c>
      <c r="C27" s="56" t="s">
        <v>22</v>
      </c>
      <c r="D27" s="75">
        <v>48</v>
      </c>
      <c r="E27" s="75">
        <v>629078</v>
      </c>
      <c r="F27" s="76">
        <v>72533</v>
      </c>
      <c r="G27" s="77">
        <v>556545</v>
      </c>
      <c r="H27" s="75">
        <v>365623</v>
      </c>
      <c r="I27" s="58">
        <f t="shared" si="0"/>
        <v>65.695136961072336</v>
      </c>
      <c r="J27" s="59">
        <f t="shared" si="1"/>
        <v>58.120455650968559</v>
      </c>
    </row>
    <row r="28" spans="2:10" s="54" customFormat="1" ht="18.899999999999999" customHeight="1" x14ac:dyDescent="0.25">
      <c r="B28" s="67">
        <v>19</v>
      </c>
      <c r="C28" s="56" t="s">
        <v>23</v>
      </c>
      <c r="D28" s="75">
        <v>6</v>
      </c>
      <c r="E28" s="75">
        <v>39516</v>
      </c>
      <c r="F28" s="76">
        <v>10012</v>
      </c>
      <c r="G28" s="77">
        <v>49528</v>
      </c>
      <c r="H28" s="75">
        <v>23721</v>
      </c>
      <c r="I28" s="58">
        <f t="shared" si="0"/>
        <v>47.894120497496367</v>
      </c>
      <c r="J28" s="59">
        <f t="shared" si="1"/>
        <v>60.028849073792891</v>
      </c>
    </row>
    <row r="29" spans="2:10" s="54" customFormat="1" ht="18" customHeight="1" x14ac:dyDescent="0.25">
      <c r="B29" s="67">
        <v>20</v>
      </c>
      <c r="C29" s="56" t="s">
        <v>24</v>
      </c>
      <c r="D29" s="82">
        <v>32</v>
      </c>
      <c r="E29" s="83">
        <v>318032</v>
      </c>
      <c r="F29" s="76">
        <v>30121</v>
      </c>
      <c r="G29" s="77">
        <v>287911</v>
      </c>
      <c r="H29" s="82">
        <v>280747</v>
      </c>
      <c r="I29" s="58">
        <f t="shared" si="0"/>
        <v>97.511731055777645</v>
      </c>
      <c r="J29" s="59">
        <f t="shared" si="1"/>
        <v>88.276336972380136</v>
      </c>
    </row>
    <row r="30" spans="2:10" s="54" customFormat="1" ht="18.899999999999999" customHeight="1" x14ac:dyDescent="0.25">
      <c r="B30" s="67">
        <v>21</v>
      </c>
      <c r="C30" s="56" t="s">
        <v>25</v>
      </c>
      <c r="D30" s="84">
        <v>15</v>
      </c>
      <c r="E30" s="85">
        <v>47450</v>
      </c>
      <c r="F30" s="86">
        <v>5471</v>
      </c>
      <c r="G30" s="87">
        <v>41979</v>
      </c>
      <c r="H30" s="88">
        <v>22584</v>
      </c>
      <c r="I30" s="58">
        <f t="shared" si="0"/>
        <v>53.798327735296212</v>
      </c>
      <c r="J30" s="59">
        <f t="shared" si="1"/>
        <v>47.595363540569018</v>
      </c>
    </row>
    <row r="31" spans="2:10" s="54" customFormat="1" ht="18.899999999999999" customHeight="1" x14ac:dyDescent="0.25">
      <c r="B31" s="67">
        <v>22</v>
      </c>
      <c r="C31" s="89" t="s">
        <v>26</v>
      </c>
      <c r="D31" s="87">
        <v>1</v>
      </c>
      <c r="E31" s="85">
        <v>6678</v>
      </c>
      <c r="F31" s="86">
        <v>770</v>
      </c>
      <c r="G31" s="87">
        <v>5908</v>
      </c>
      <c r="H31" s="85">
        <v>2937</v>
      </c>
      <c r="I31" s="58">
        <f t="shared" si="0"/>
        <v>49.712254570074478</v>
      </c>
      <c r="J31" s="59">
        <f t="shared" si="1"/>
        <v>43.98023360287511</v>
      </c>
    </row>
    <row r="32" spans="2:10" s="54" customFormat="1" ht="18.899999999999999" customHeight="1" x14ac:dyDescent="0.25">
      <c r="B32" s="67">
        <v>23</v>
      </c>
      <c r="C32" s="56" t="s">
        <v>27</v>
      </c>
      <c r="D32" s="82">
        <v>1</v>
      </c>
      <c r="E32" s="85">
        <v>6880</v>
      </c>
      <c r="F32" s="86">
        <v>465</v>
      </c>
      <c r="G32" s="87">
        <v>6415</v>
      </c>
      <c r="H32" s="85">
        <v>2085</v>
      </c>
      <c r="I32" s="58">
        <f t="shared" si="0"/>
        <v>32.501948558067028</v>
      </c>
      <c r="J32" s="59">
        <f t="shared" si="1"/>
        <v>30.305232558139533</v>
      </c>
    </row>
    <row r="33" spans="2:10" s="54" customFormat="1" ht="18.899999999999999" customHeight="1" x14ac:dyDescent="0.25">
      <c r="B33" s="67">
        <v>24</v>
      </c>
      <c r="C33" s="56" t="s">
        <v>28</v>
      </c>
      <c r="D33" s="84">
        <v>1</v>
      </c>
      <c r="E33" s="90">
        <v>5514</v>
      </c>
      <c r="F33" s="86">
        <v>240</v>
      </c>
      <c r="G33" s="87">
        <v>5274</v>
      </c>
      <c r="H33" s="87">
        <v>1539</v>
      </c>
      <c r="I33" s="58">
        <f t="shared" si="0"/>
        <v>29.180887372013654</v>
      </c>
      <c r="J33" s="59">
        <f t="shared" si="1"/>
        <v>27.910772578890096</v>
      </c>
    </row>
    <row r="34" spans="2:10" s="54" customFormat="1" ht="18.899999999999999" customHeight="1" x14ac:dyDescent="0.25">
      <c r="B34" s="67">
        <v>25</v>
      </c>
      <c r="C34" s="56" t="s">
        <v>29</v>
      </c>
      <c r="D34" s="78">
        <v>14</v>
      </c>
      <c r="E34" s="79">
        <v>59767</v>
      </c>
      <c r="F34" s="80">
        <v>0</v>
      </c>
      <c r="G34" s="78">
        <v>59767</v>
      </c>
      <c r="H34" s="91">
        <v>83944</v>
      </c>
      <c r="I34" s="58">
        <f t="shared" si="0"/>
        <v>140.45208894540465</v>
      </c>
      <c r="J34" s="59">
        <f t="shared" si="1"/>
        <v>140.45208894540465</v>
      </c>
    </row>
    <row r="35" spans="2:10" s="54" customFormat="1" ht="18.899999999999999" customHeight="1" x14ac:dyDescent="0.25">
      <c r="B35" s="67">
        <v>26</v>
      </c>
      <c r="C35" s="56" t="s">
        <v>53</v>
      </c>
      <c r="D35" s="78">
        <v>1</v>
      </c>
      <c r="E35" s="79">
        <v>1584</v>
      </c>
      <c r="F35" s="78">
        <v>234</v>
      </c>
      <c r="G35" s="78">
        <v>1350</v>
      </c>
      <c r="H35" s="91">
        <v>1971</v>
      </c>
      <c r="I35" s="58">
        <f t="shared" si="0"/>
        <v>146</v>
      </c>
      <c r="J35" s="59">
        <f t="shared" si="1"/>
        <v>124.43181818181819</v>
      </c>
    </row>
    <row r="36" spans="2:10" s="54" customFormat="1" ht="18.899999999999999" customHeight="1" x14ac:dyDescent="0.25">
      <c r="B36" s="67">
        <v>27</v>
      </c>
      <c r="C36" s="56" t="s">
        <v>50</v>
      </c>
      <c r="D36" s="78">
        <v>1</v>
      </c>
      <c r="E36" s="79">
        <v>11500</v>
      </c>
      <c r="F36" s="78">
        <v>670</v>
      </c>
      <c r="G36" s="78">
        <v>10830</v>
      </c>
      <c r="H36" s="91">
        <v>857</v>
      </c>
      <c r="I36" s="58">
        <f t="shared" si="0"/>
        <v>7.9132040627885507</v>
      </c>
      <c r="J36" s="59">
        <f t="shared" si="1"/>
        <v>7.4521739130434774</v>
      </c>
    </row>
    <row r="37" spans="2:10" s="54" customFormat="1" ht="18.899999999999999" customHeight="1" thickBot="1" x14ac:dyDescent="0.3">
      <c r="B37" s="6">
        <v>28</v>
      </c>
      <c r="C37" s="63" t="s">
        <v>30</v>
      </c>
      <c r="D37" s="92">
        <v>13</v>
      </c>
      <c r="E37" s="93">
        <v>68398</v>
      </c>
      <c r="F37" s="92">
        <v>7886</v>
      </c>
      <c r="G37" s="92">
        <v>60512</v>
      </c>
      <c r="H37" s="94">
        <v>25409</v>
      </c>
      <c r="I37" s="65">
        <f t="shared" si="0"/>
        <v>41.990018508725541</v>
      </c>
      <c r="J37" s="66">
        <f t="shared" si="1"/>
        <v>37.148747039387118</v>
      </c>
    </row>
    <row r="38" spans="2:10" s="54" customFormat="1" ht="18.899999999999999" customHeight="1" thickBot="1" x14ac:dyDescent="0.3">
      <c r="B38" s="4"/>
      <c r="C38" s="2" t="s">
        <v>31</v>
      </c>
      <c r="D38" s="11">
        <f>SUM(D22:D37)</f>
        <v>169</v>
      </c>
      <c r="E38" s="11">
        <f>SUM(E22:E37)</f>
        <v>1446666</v>
      </c>
      <c r="F38" s="11">
        <f>SUM(F22:F37)</f>
        <v>155232</v>
      </c>
      <c r="G38" s="11">
        <f>SUM(G22:G37)</f>
        <v>1311458</v>
      </c>
      <c r="H38" s="11">
        <f>SUM(H22:H37)</f>
        <v>1002187</v>
      </c>
      <c r="I38" s="19">
        <f t="shared" si="0"/>
        <v>76.417773195939176</v>
      </c>
      <c r="J38" s="20">
        <f t="shared" si="1"/>
        <v>69.275631002594935</v>
      </c>
    </row>
    <row r="39" spans="2:10" s="54" customFormat="1" ht="18.899999999999999" customHeight="1" thickBot="1" x14ac:dyDescent="0.3">
      <c r="B39" s="6">
        <v>29</v>
      </c>
      <c r="C39" s="95" t="s">
        <v>48</v>
      </c>
      <c r="D39" s="96">
        <v>55</v>
      </c>
      <c r="E39" s="96">
        <v>347883</v>
      </c>
      <c r="F39" s="96">
        <v>41556</v>
      </c>
      <c r="G39" s="96">
        <v>306327</v>
      </c>
      <c r="H39" s="96">
        <v>230247</v>
      </c>
      <c r="I39" s="97">
        <f t="shared" si="0"/>
        <v>75.163795551812271</v>
      </c>
      <c r="J39" s="98">
        <f t="shared" si="1"/>
        <v>66.185182949439906</v>
      </c>
    </row>
    <row r="40" spans="2:10" s="54" customFormat="1" ht="18.899999999999999" customHeight="1" thickBot="1" x14ac:dyDescent="0.3">
      <c r="B40" s="7"/>
      <c r="C40" s="5" t="s">
        <v>32</v>
      </c>
      <c r="D40" s="11">
        <f>SUM(D39:D39)</f>
        <v>55</v>
      </c>
      <c r="E40" s="11">
        <f>SUM(E39:E39)</f>
        <v>347883</v>
      </c>
      <c r="F40" s="11">
        <f>SUM(F39:F39)</f>
        <v>41556</v>
      </c>
      <c r="G40" s="11">
        <f>SUM(G39:G39)</f>
        <v>306327</v>
      </c>
      <c r="H40" s="11">
        <f>SUM(H39:H39)</f>
        <v>230247</v>
      </c>
      <c r="I40" s="21">
        <f t="shared" si="0"/>
        <v>75.163795551812271</v>
      </c>
      <c r="J40" s="22">
        <f t="shared" si="1"/>
        <v>66.185182949439906</v>
      </c>
    </row>
    <row r="41" spans="2:10" s="54" customFormat="1" ht="18.899999999999999" customHeight="1" thickBot="1" x14ac:dyDescent="0.3">
      <c r="B41" s="7"/>
      <c r="C41" s="5" t="s">
        <v>33</v>
      </c>
      <c r="D41" s="11">
        <f>SUM(D38+D40)</f>
        <v>224</v>
      </c>
      <c r="E41" s="11">
        <f>SUM(E38+E40)</f>
        <v>1794549</v>
      </c>
      <c r="F41" s="11">
        <f>SUM(F38+F40)</f>
        <v>196788</v>
      </c>
      <c r="G41" s="11">
        <f>SUM(G38+G40)</f>
        <v>1617785</v>
      </c>
      <c r="H41" s="11">
        <f>SUM(H38+H40)</f>
        <v>1232434</v>
      </c>
      <c r="I41" s="23">
        <f t="shared" si="0"/>
        <v>76.180332986150816</v>
      </c>
      <c r="J41" s="24">
        <f t="shared" si="1"/>
        <v>68.676530983550748</v>
      </c>
    </row>
    <row r="42" spans="2:10" s="54" customFormat="1" ht="18.899999999999999" customHeight="1" thickBot="1" x14ac:dyDescent="0.3">
      <c r="B42" s="6">
        <v>30</v>
      </c>
      <c r="C42" s="95" t="s">
        <v>34</v>
      </c>
      <c r="D42" s="96">
        <v>23</v>
      </c>
      <c r="E42" s="96">
        <v>48433</v>
      </c>
      <c r="F42" s="96">
        <v>3028</v>
      </c>
      <c r="G42" s="96">
        <v>48433</v>
      </c>
      <c r="H42" s="96">
        <v>34135</v>
      </c>
      <c r="I42" s="97">
        <f t="shared" si="0"/>
        <v>70.478805772923423</v>
      </c>
      <c r="J42" s="98">
        <f t="shared" si="1"/>
        <v>70.478805772923423</v>
      </c>
    </row>
    <row r="43" spans="2:10" s="54" customFormat="1" ht="18.899999999999999" customHeight="1" thickBot="1" x14ac:dyDescent="0.3">
      <c r="B43" s="7"/>
      <c r="C43" s="5" t="s">
        <v>35</v>
      </c>
      <c r="D43" s="11">
        <f>SUM(D42)</f>
        <v>23</v>
      </c>
      <c r="E43" s="11">
        <f t="shared" ref="E43:H43" si="3">SUM(E42)</f>
        <v>48433</v>
      </c>
      <c r="F43" s="11">
        <f t="shared" si="3"/>
        <v>3028</v>
      </c>
      <c r="G43" s="11">
        <f t="shared" si="3"/>
        <v>48433</v>
      </c>
      <c r="H43" s="11">
        <f t="shared" si="3"/>
        <v>34135</v>
      </c>
      <c r="I43" s="19">
        <f t="shared" si="0"/>
        <v>70.478805772923423</v>
      </c>
      <c r="J43" s="20">
        <f t="shared" si="1"/>
        <v>70.478805772923423</v>
      </c>
    </row>
    <row r="44" spans="2:10" s="54" customFormat="1" ht="18.899999999999999" customHeight="1" thickBot="1" x14ac:dyDescent="0.3">
      <c r="B44" s="7"/>
      <c r="C44" s="5" t="s">
        <v>36</v>
      </c>
      <c r="D44" s="11">
        <f>SUM(D21+D41+D43)</f>
        <v>707</v>
      </c>
      <c r="E44" s="11">
        <f>SUM(E21+E41+E43)</f>
        <v>10117852</v>
      </c>
      <c r="F44" s="11">
        <f>SUM(F21+F41+F43)</f>
        <v>1525354</v>
      </c>
      <c r="G44" s="11">
        <f>SUM(G21+G41+G43)</f>
        <v>8615550</v>
      </c>
      <c r="H44" s="11">
        <f>SUM(H21+H41+H43)</f>
        <v>3149600</v>
      </c>
      <c r="I44" s="19">
        <f t="shared" si="0"/>
        <v>36.557155376035197</v>
      </c>
      <c r="J44" s="20">
        <f t="shared" si="1"/>
        <v>31.12913689585497</v>
      </c>
    </row>
    <row r="45" spans="2:10" s="54" customFormat="1" ht="18.899999999999999" customHeight="1" thickBot="1" x14ac:dyDescent="0.3">
      <c r="B45" s="6">
        <v>31</v>
      </c>
      <c r="C45" s="95" t="s">
        <v>37</v>
      </c>
      <c r="D45" s="96">
        <v>71</v>
      </c>
      <c r="E45" s="96">
        <v>197690</v>
      </c>
      <c r="F45" s="96">
        <v>106</v>
      </c>
      <c r="G45" s="96">
        <v>197584</v>
      </c>
      <c r="H45" s="96">
        <v>48619</v>
      </c>
      <c r="I45" s="97">
        <f t="shared" si="0"/>
        <v>24.606749534375254</v>
      </c>
      <c r="J45" s="98">
        <f t="shared" si="1"/>
        <v>24.5935555667965</v>
      </c>
    </row>
    <row r="46" spans="2:10" s="54" customFormat="1" ht="18.899999999999999" customHeight="1" thickBot="1" x14ac:dyDescent="0.3">
      <c r="B46" s="25"/>
      <c r="C46" s="26" t="s">
        <v>38</v>
      </c>
      <c r="D46" s="27">
        <f>SUM(D45)</f>
        <v>71</v>
      </c>
      <c r="E46" s="27">
        <f t="shared" ref="E46:H46" si="4">SUM(E45)</f>
        <v>197690</v>
      </c>
      <c r="F46" s="27">
        <f t="shared" si="4"/>
        <v>106</v>
      </c>
      <c r="G46" s="27">
        <f t="shared" si="4"/>
        <v>197584</v>
      </c>
      <c r="H46" s="27">
        <f t="shared" si="4"/>
        <v>48619</v>
      </c>
      <c r="I46" s="28">
        <f t="shared" si="0"/>
        <v>24.606749534375254</v>
      </c>
      <c r="J46" s="29">
        <f t="shared" si="1"/>
        <v>24.5935555667965</v>
      </c>
    </row>
    <row r="47" spans="2:10" s="54" customFormat="1" ht="18.899999999999999" customHeight="1" thickBot="1" x14ac:dyDescent="0.3">
      <c r="B47" s="30">
        <v>32</v>
      </c>
      <c r="C47" s="99" t="s">
        <v>47</v>
      </c>
      <c r="D47" s="100">
        <v>6</v>
      </c>
      <c r="E47" s="100">
        <v>0</v>
      </c>
      <c r="F47" s="100">
        <v>0</v>
      </c>
      <c r="G47" s="100">
        <v>0</v>
      </c>
      <c r="H47" s="100">
        <v>2858</v>
      </c>
      <c r="I47" s="21">
        <v>0</v>
      </c>
      <c r="J47" s="22">
        <v>0</v>
      </c>
    </row>
    <row r="48" spans="2:10" s="54" customFormat="1" ht="18.899999999999999" customHeight="1" thickBot="1" x14ac:dyDescent="0.3">
      <c r="B48" s="31">
        <v>33</v>
      </c>
      <c r="C48" s="101" t="s">
        <v>56</v>
      </c>
      <c r="D48" s="102">
        <v>8</v>
      </c>
      <c r="E48" s="102">
        <v>62403</v>
      </c>
      <c r="F48" s="102">
        <v>0</v>
      </c>
      <c r="G48" s="102">
        <v>0</v>
      </c>
      <c r="H48" s="102">
        <v>23599</v>
      </c>
      <c r="I48" s="21">
        <v>0</v>
      </c>
      <c r="J48" s="22">
        <v>0</v>
      </c>
    </row>
    <row r="49" spans="2:10" s="54" customFormat="1" ht="18.899999999999999" customHeight="1" thickBot="1" x14ac:dyDescent="0.3">
      <c r="B49" s="7"/>
      <c r="C49" s="5" t="s">
        <v>39</v>
      </c>
      <c r="D49" s="11">
        <f>SUM(D47:D48)</f>
        <v>14</v>
      </c>
      <c r="E49" s="11">
        <f t="shared" ref="E49:H49" si="5">SUM(E47:E48)</f>
        <v>62403</v>
      </c>
      <c r="F49" s="11">
        <f t="shared" si="5"/>
        <v>0</v>
      </c>
      <c r="G49" s="11">
        <f t="shared" si="5"/>
        <v>0</v>
      </c>
      <c r="H49" s="11">
        <f t="shared" si="5"/>
        <v>26457</v>
      </c>
      <c r="I49" s="19">
        <v>0</v>
      </c>
      <c r="J49" s="20">
        <v>0</v>
      </c>
    </row>
    <row r="50" spans="2:10" s="54" customFormat="1" ht="40.950000000000003" customHeight="1" thickBot="1" x14ac:dyDescent="0.3">
      <c r="B50" s="15"/>
      <c r="C50" s="16" t="s">
        <v>2</v>
      </c>
      <c r="D50" s="17"/>
      <c r="E50" s="17"/>
      <c r="F50" s="18"/>
      <c r="G50" s="17"/>
      <c r="H50" s="17"/>
      <c r="I50" s="97">
        <v>0</v>
      </c>
      <c r="J50" s="98">
        <v>0</v>
      </c>
    </row>
    <row r="51" spans="2:10" s="54" customFormat="1" ht="18.899999999999999" customHeight="1" thickBot="1" x14ac:dyDescent="0.3">
      <c r="B51" s="4"/>
      <c r="C51" s="2" t="s">
        <v>3</v>
      </c>
      <c r="D51" s="11">
        <f>SUM(D46+D49+D44)</f>
        <v>792</v>
      </c>
      <c r="E51" s="11">
        <f>SUM(E44+E46+E49)</f>
        <v>10377945</v>
      </c>
      <c r="F51" s="11">
        <f>SUM(F44+F46+F49)</f>
        <v>1525460</v>
      </c>
      <c r="G51" s="11">
        <f>SUM(G44+G46+G49)</f>
        <v>8813134</v>
      </c>
      <c r="H51" s="11">
        <f>SUM(H44+H46+H49+H50)</f>
        <v>3224676</v>
      </c>
      <c r="I51" s="19">
        <f t="shared" si="0"/>
        <v>36.589435721730773</v>
      </c>
      <c r="J51" s="20">
        <f t="shared" si="1"/>
        <v>31.072394390218872</v>
      </c>
    </row>
    <row r="52" spans="2:10" x14ac:dyDescent="0.3">
      <c r="B52" s="53" t="s">
        <v>51</v>
      </c>
      <c r="I52" s="32" t="s">
        <v>4</v>
      </c>
      <c r="J52" s="32"/>
    </row>
  </sheetData>
  <mergeCells count="14">
    <mergeCell ref="I52:J52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2023-11-17T04:33:50Z</dcterms:modified>
</cp:coreProperties>
</file>