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66TH SLBC FINAL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SEP 23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'SEP 23'!$B$3:$J$53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8" l="1"/>
  <c r="E51" i="38" s="1"/>
  <c r="F44" i="38"/>
  <c r="G44" i="38"/>
  <c r="H44" i="38"/>
  <c r="D44" i="38"/>
  <c r="F51" i="38"/>
  <c r="G51" i="38"/>
  <c r="H51" i="38"/>
  <c r="D51" i="38"/>
  <c r="E43" i="38"/>
  <c r="F43" i="38"/>
  <c r="G43" i="38"/>
  <c r="H43" i="38"/>
  <c r="D43" i="38"/>
  <c r="E41" i="38"/>
  <c r="F41" i="38"/>
  <c r="G41" i="38"/>
  <c r="H41" i="38"/>
  <c r="D41" i="38"/>
  <c r="E40" i="38"/>
  <c r="F40" i="38"/>
  <c r="G40" i="38"/>
  <c r="H40" i="38"/>
  <c r="D40" i="38"/>
  <c r="E37" i="38"/>
  <c r="F37" i="38"/>
  <c r="G37" i="38"/>
  <c r="H37" i="38"/>
  <c r="D37" i="38"/>
  <c r="E22" i="38"/>
  <c r="F22" i="38"/>
  <c r="G22" i="38"/>
  <c r="H22" i="38"/>
  <c r="D22" i="38"/>
  <c r="E49" i="38" l="1"/>
  <c r="F49" i="38"/>
  <c r="G49" i="38"/>
  <c r="H49" i="38"/>
  <c r="D49" i="38"/>
  <c r="E47" i="38"/>
  <c r="F47" i="38"/>
  <c r="G47" i="38"/>
  <c r="I47" i="38" s="1"/>
  <c r="H47" i="38"/>
  <c r="J47" i="38" s="1"/>
  <c r="D47" i="38"/>
  <c r="I11" i="38"/>
  <c r="J11" i="38"/>
  <c r="I12" i="38"/>
  <c r="J12" i="38"/>
  <c r="I13" i="38"/>
  <c r="J13" i="38"/>
  <c r="I14" i="38"/>
  <c r="J14" i="38"/>
  <c r="I15" i="38"/>
  <c r="J15" i="38"/>
  <c r="I16" i="38"/>
  <c r="J16" i="38"/>
  <c r="I17" i="38"/>
  <c r="J17" i="38"/>
  <c r="I18" i="38"/>
  <c r="J18" i="38"/>
  <c r="I19" i="38"/>
  <c r="J19" i="38"/>
  <c r="I20" i="38"/>
  <c r="J20" i="38"/>
  <c r="I21" i="38"/>
  <c r="J21" i="38"/>
  <c r="I22" i="38"/>
  <c r="J22" i="38"/>
  <c r="I23" i="38"/>
  <c r="J23" i="38"/>
  <c r="I24" i="38"/>
  <c r="J24" i="38"/>
  <c r="I25" i="38"/>
  <c r="J25" i="38"/>
  <c r="I26" i="38"/>
  <c r="J26" i="38"/>
  <c r="I27" i="38"/>
  <c r="J27" i="38"/>
  <c r="I28" i="38"/>
  <c r="J28" i="38"/>
  <c r="I29" i="38"/>
  <c r="J29" i="38"/>
  <c r="I30" i="38"/>
  <c r="J30" i="38"/>
  <c r="I31" i="38"/>
  <c r="J31" i="38"/>
  <c r="I32" i="38"/>
  <c r="J32" i="38"/>
  <c r="I33" i="38"/>
  <c r="J33" i="38"/>
  <c r="I34" i="38"/>
  <c r="J34" i="38"/>
  <c r="I35" i="38"/>
  <c r="J35" i="38"/>
  <c r="I36" i="38"/>
  <c r="J36" i="38"/>
  <c r="I37" i="38"/>
  <c r="J37" i="38"/>
  <c r="I38" i="38"/>
  <c r="J38" i="38"/>
  <c r="I39" i="38"/>
  <c r="J39" i="38"/>
  <c r="I40" i="38"/>
  <c r="J40" i="38"/>
  <c r="I41" i="38"/>
  <c r="J41" i="38"/>
  <c r="I42" i="38"/>
  <c r="J42" i="38"/>
  <c r="I43" i="38"/>
  <c r="J43" i="38"/>
  <c r="I44" i="38"/>
  <c r="J44" i="38"/>
  <c r="I45" i="38"/>
  <c r="J45" i="38"/>
  <c r="I46" i="38"/>
  <c r="J46" i="38"/>
  <c r="I51" i="38"/>
  <c r="J51" i="38"/>
  <c r="J10" i="38"/>
  <c r="I10" i="38"/>
  <c r="C20" i="5" l="1"/>
  <c r="D20" i="5"/>
  <c r="E20" i="5"/>
  <c r="F20" i="5"/>
  <c r="G20" i="5"/>
  <c r="B20" i="5"/>
  <c r="G20" i="4" l="1"/>
  <c r="H20" i="4"/>
  <c r="F20" i="4"/>
  <c r="C40" i="4" l="1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<sst xmlns="http://schemas.openxmlformats.org/spreadsheetml/2006/main" count="223" uniqueCount="123">
  <si>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</si>
  <si>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</si>
  <si>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</si>
  <si>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</si>
  <si>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</si>
  <si>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</si>
  <si>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</si>
  <si>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</si>
  <si>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</si>
  <si>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</si>
  <si>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</si>
  <si>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</si>
  <si>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</si>
  <si>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</si>
  <si>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</si>
  <si>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</si>
  <si>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</si>
  <si>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</si>
  <si>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</si>
  <si>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</si>
  <si>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</si>
  <si>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</si>
  <si>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</si>
  <si>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</si>
  <si>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</si>
  <si>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</si>
  <si>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</si>
  <si>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</si>
  <si>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</si>
  <si>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</si>
  <si>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</si>
  <si>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</si>
  <si>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</si>
  <si>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</si>
  <si>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</si>
  <si>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</si>
  <si>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</si>
  <si>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</si>
  <si>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</si>
  <si>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</si>
  <si>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</si>
  <si>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</si>
  <si>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</si>
  <si>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</si>
  <si>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</si>
  <si>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</si>
  <si>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</si>
  <si>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</si>
  <si>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</si>
  <si>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</si>
  <si>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</si>
  <si>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</si>
  <si>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</si>
  <si>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</si>
  <si>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</si>
  <si>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</si>
  <si>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</si>
  <si>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</si>
  <si>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</si>
  <si>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</si>
  <si>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</si>
  <si>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</si>
  <si>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</si>
  <si>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</si>
  <si>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</si>
  <si>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</si>
  <si>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</si>
  <si>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</si>
  <si>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</si>
  <si>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</si>
  <si>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</si>
  <si>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</si>
  <si>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</si>
  <si>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</si>
  <si>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</si>
  <si>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</si>
  <si>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</si>
  <si>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</si>
  <si>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</si>
  <si>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</si>
  <si>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</si>
  <si>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</si>
  <si>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</si>
  <si>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</si>
  <si>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</si>
  <si>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</si>
  <si>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</si>
  <si>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</si>
  <si>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</si>
  <si>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</si>
  <si>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</si>
  <si>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</si>
  <si>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</si>
  <si>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</si>
  <si>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</si>
  <si>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</si>
  <si>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</si>
  <si>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</si>
  <si>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</si>
  <si>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</si>
  <si>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</si>
  <si>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</si>
  <si>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</si>
  <si>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</si>
  <si>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</si>
  <si>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</si>
  <si>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</si>
  <si>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</si>
  <si>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</si>
  <si>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</si>
  <si>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</si>
  <si>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</si>
  <si>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</si>
  <si>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</si>
  <si>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</si>
  <si>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</si>
  <si>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</si>
  <si>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</si>
  <si>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</si>
  <si>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Citizen Urban Cooperative Bank</t>
  </si>
  <si>
    <t>IDFC Bank</t>
  </si>
  <si>
    <t>CD RATIO OF BANKS AS ON 30.09.2023 (Net of NRE Deposit)</t>
  </si>
  <si>
    <t>Annexure - 6.1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</si>
</sst>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5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32" fillId="0" borderId="0"/>
    <xf numFmtId="0" fontId="36" fillId="0" borderId="0"/>
    <xf numFmtId="165" fontId="40" fillId="0" borderId="0"/>
    <xf numFmtId="0" fontId="45" fillId="0" borderId="0"/>
    <xf numFmtId="0" fontId="46" fillId="0" borderId="0"/>
    <xf numFmtId="0" fontId="47" fillId="0" borderId="0">
      <alignment vertical="center"/>
    </xf>
  </cellStyleXfs>
  <cellXfs count="167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1" xfId="1" applyFont="1" applyBorder="1" applyAlignment="1">
      <alignment vertical="top" wrapText="1"/>
    </xf>
    <xf numFmtId="0" fontId="13" fillId="0" borderId="32" xfId="1" applyFont="1" applyBorder="1" applyAlignment="1">
      <alignment vertical="top" wrapText="1"/>
    </xf>
    <xf numFmtId="1" fontId="37" fillId="0" borderId="33" xfId="2" applyNumberFormat="1" applyFont="1" applyFill="1" applyBorder="1" applyAlignment="1">
      <alignment horizontal="left" vertical="center"/>
    </xf>
    <xf numFmtId="164" fontId="38" fillId="0" borderId="34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1" fontId="37" fillId="0" borderId="36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vertical="center"/>
    </xf>
    <xf numFmtId="1" fontId="43" fillId="0" borderId="24" xfId="0" applyNumberFormat="1" applyFont="1" applyFill="1" applyBorder="1" applyAlignment="1">
      <alignment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23" xfId="0" applyFont="1" applyFill="1" applyBorder="1" applyAlignment="1"/>
    <xf numFmtId="0" fontId="43" fillId="0" borderId="4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1" fillId="0" borderId="0" xfId="0" applyFont="1" applyFill="1" applyAlignment="1">
      <alignment horizontal="right"/>
    </xf>
    <xf numFmtId="0" fontId="43" fillId="0" borderId="45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left" vertical="center" wrapText="1"/>
    </xf>
    <xf numFmtId="1" fontId="43" fillId="0" borderId="41" xfId="0" applyNumberFormat="1" applyFont="1" applyFill="1" applyBorder="1" applyAlignment="1">
      <alignment vertical="center"/>
    </xf>
    <xf numFmtId="0" fontId="25" fillId="0" borderId="0" xfId="0" applyFont="1" applyFill="1"/>
    <xf numFmtId="2" fontId="44" fillId="0" borderId="24" xfId="0" applyNumberFormat="1" applyFont="1" applyFill="1" applyBorder="1" applyAlignment="1">
      <alignment horizontal="center" vertical="center" wrapText="1"/>
    </xf>
    <xf numFmtId="2" fontId="44" fillId="0" borderId="26" xfId="0" applyNumberFormat="1" applyFont="1" applyFill="1" applyBorder="1" applyAlignment="1">
      <alignment horizontal="center" vertical="center" wrapText="1"/>
    </xf>
    <xf numFmtId="2" fontId="44" fillId="0" borderId="41" xfId="0" applyNumberFormat="1" applyFont="1" applyFill="1" applyBorder="1" applyAlignment="1">
      <alignment horizontal="center" vertical="center" wrapText="1"/>
    </xf>
    <xf numFmtId="2" fontId="44" fillId="0" borderId="48" xfId="0" applyNumberFormat="1" applyFont="1" applyFill="1" applyBorder="1" applyAlignment="1">
      <alignment horizontal="center" vertical="center" wrapText="1"/>
    </xf>
    <xf numFmtId="2" fontId="44" fillId="0" borderId="42" xfId="0" applyNumberFormat="1" applyFont="1" applyFill="1" applyBorder="1" applyAlignment="1">
      <alignment horizontal="center" vertical="center" wrapText="1"/>
    </xf>
    <xf numFmtId="2" fontId="44" fillId="0" borderId="43" xfId="0" applyNumberFormat="1" applyFont="1" applyFill="1" applyBorder="1" applyAlignment="1">
      <alignment horizontal="center" vertical="center" wrapText="1"/>
    </xf>
    <xf numFmtId="2" fontId="44" fillId="0" borderId="44" xfId="0" applyNumberFormat="1" applyFont="1" applyFill="1" applyBorder="1" applyAlignment="1">
      <alignment horizontal="center" vertical="center" wrapText="1"/>
    </xf>
    <xf numFmtId="2" fontId="44" fillId="0" borderId="46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3" fillId="0" borderId="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4" fillId="0" borderId="4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right"/>
    </xf>
    <xf numFmtId="0" fontId="43" fillId="0" borderId="2" xfId="0" applyFont="1" applyFill="1" applyBorder="1" applyAlignment="1">
      <alignment horizontal="right"/>
    </xf>
    <xf numFmtId="0" fontId="43" fillId="0" borderId="1" xfId="0" applyFont="1" applyFill="1" applyBorder="1" applyAlignment="1">
      <alignment horizontal="right"/>
    </xf>
    <xf numFmtId="0" fontId="43" fillId="0" borderId="9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8" fillId="0" borderId="0" xfId="0" applyFont="1" applyFill="1"/>
    <xf numFmtId="0" fontId="49" fillId="0" borderId="0" xfId="0" applyFont="1" applyFill="1"/>
    <xf numFmtId="0" fontId="18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1" fontId="43" fillId="0" borderId="7" xfId="0" applyNumberFormat="1" applyFont="1" applyFill="1" applyBorder="1" applyAlignment="1">
      <alignment vertical="center"/>
    </xf>
    <xf numFmtId="1" fontId="43" fillId="0" borderId="42" xfId="0" applyNumberFormat="1" applyFont="1" applyFill="1" applyBorder="1" applyAlignment="1">
      <alignment horizontal="left" vertical="center"/>
    </xf>
    <xf numFmtId="1" fontId="43" fillId="0" borderId="42" xfId="0" applyNumberFormat="1" applyFont="1" applyFill="1" applyBorder="1" applyAlignment="1">
      <alignment vertical="center"/>
    </xf>
    <xf numFmtId="1" fontId="43" fillId="0" borderId="44" xfId="0" applyNumberFormat="1" applyFont="1" applyFill="1" applyBorder="1" applyAlignment="1">
      <alignment horizontal="left" vertical="center"/>
    </xf>
    <xf numFmtId="1" fontId="43" fillId="0" borderId="44" xfId="0" applyNumberFormat="1" applyFont="1" applyFill="1" applyBorder="1" applyAlignment="1">
      <alignment vertical="center"/>
    </xf>
    <xf numFmtId="1" fontId="43" fillId="0" borderId="42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</cellXfs>
  <cellStyles count="7">
    <cellStyle name="Excel Built-in Normal" xfId="2"/>
    <cellStyle name="Excel Built-in Normal 1" xfId="3"/>
    <cellStyle name="Excel Built-in Normal 1 2" xfId="4"/>
    <cellStyle name="Normal" xfId="0" builtinId="0"/>
    <cellStyle name="Normal 2" xfId="1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0" t="s">
        <v>13</v>
      </c>
      <c r="K2" s="100"/>
      <c r="L2" s="100"/>
    </row>
    <row r="3" spans="1:12" ht="24.6">
      <c r="A3" s="99" t="s">
        <v>105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93" t="s">
        <v>5</v>
      </c>
      <c r="B5" s="94"/>
      <c r="C5" s="94"/>
      <c r="D5" s="94"/>
      <c r="E5" s="94"/>
      <c r="F5" s="95"/>
      <c r="G5" s="95"/>
      <c r="H5" s="25" t="s">
        <v>50</v>
      </c>
    </row>
    <row r="6" spans="1:12" ht="34.799999999999997">
      <c r="A6" s="29" t="s">
        <v>6</v>
      </c>
      <c r="B6" s="96" t="s">
        <v>7</v>
      </c>
      <c r="C6" s="97"/>
      <c r="D6" s="97"/>
      <c r="E6" s="98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59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60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61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62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63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64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65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66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67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68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69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70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52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51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86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87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88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89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90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91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1" t="s">
        <v>38</v>
      </c>
      <c r="G1" s="102"/>
    </row>
    <row r="2" spans="1:7" ht="15.6" thickBot="1">
      <c r="A2" s="103" t="s">
        <v>106</v>
      </c>
      <c r="B2" s="104"/>
      <c r="C2" s="104"/>
      <c r="D2" s="104"/>
      <c r="E2" s="104"/>
      <c r="F2" s="104"/>
      <c r="G2" s="105"/>
    </row>
    <row r="3" spans="1:7" ht="18">
      <c r="A3" s="94" t="s">
        <v>5</v>
      </c>
      <c r="B3" s="95"/>
      <c r="C3" s="95"/>
      <c r="D3" s="95"/>
    </row>
    <row r="4" spans="1:7" ht="21.6" thickBot="1">
      <c r="F4" s="110" t="s">
        <v>115</v>
      </c>
      <c r="G4" s="111"/>
    </row>
    <row r="5" spans="1:7" ht="17.399999999999999">
      <c r="A5" s="106" t="s">
        <v>6</v>
      </c>
      <c r="B5" s="106" t="s">
        <v>10</v>
      </c>
      <c r="C5" s="106"/>
      <c r="D5" s="106"/>
      <c r="E5" s="108" t="s">
        <v>1</v>
      </c>
      <c r="F5" s="108"/>
      <c r="G5" s="109"/>
    </row>
    <row r="6" spans="1:7">
      <c r="A6" s="106"/>
      <c r="B6" s="107" t="s">
        <v>11</v>
      </c>
      <c r="C6" s="107" t="s">
        <v>2</v>
      </c>
      <c r="D6" s="107" t="s">
        <v>12</v>
      </c>
      <c r="E6" s="108"/>
      <c r="F6" s="108"/>
      <c r="G6" s="109"/>
    </row>
    <row r="7" spans="1:7" ht="17.399999999999999">
      <c r="A7" s="106"/>
      <c r="B7" s="107"/>
      <c r="C7" s="107"/>
      <c r="D7" s="107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59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60</v>
      </c>
      <c r="B9" s="44"/>
      <c r="C9" s="44"/>
      <c r="D9" s="44"/>
      <c r="E9" s="44"/>
      <c r="F9" s="44"/>
      <c r="G9" s="3"/>
    </row>
    <row r="10" spans="1:7" ht="17.399999999999999">
      <c r="A10" s="41" t="s">
        <v>61</v>
      </c>
      <c r="B10" s="44"/>
      <c r="C10" s="44"/>
      <c r="D10" s="44"/>
      <c r="E10" s="44"/>
      <c r="F10" s="44"/>
      <c r="G10" s="3"/>
    </row>
    <row r="11" spans="1:7" ht="17.399999999999999">
      <c r="A11" s="41" t="s">
        <v>62</v>
      </c>
      <c r="B11" s="44"/>
      <c r="C11" s="44"/>
      <c r="D11" s="44"/>
      <c r="E11" s="44"/>
      <c r="F11" s="44"/>
      <c r="G11" s="3"/>
    </row>
    <row r="12" spans="1:7" ht="17.399999999999999">
      <c r="A12" s="41" t="s">
        <v>63</v>
      </c>
      <c r="B12" s="44"/>
      <c r="C12" s="44"/>
      <c r="D12" s="44"/>
      <c r="E12" s="44"/>
      <c r="F12" s="44"/>
      <c r="G12" s="3"/>
    </row>
    <row r="13" spans="1:7" ht="17.399999999999999">
      <c r="A13" s="41" t="s">
        <v>64</v>
      </c>
      <c r="B13" s="44"/>
      <c r="C13" s="44"/>
      <c r="D13" s="44"/>
      <c r="E13" s="44"/>
      <c r="F13" s="44"/>
      <c r="G13" s="3"/>
    </row>
    <row r="14" spans="1:7">
      <c r="A14" s="41" t="s">
        <v>65</v>
      </c>
      <c r="B14" s="27"/>
      <c r="C14" s="27"/>
      <c r="D14" s="27"/>
      <c r="E14" s="27"/>
      <c r="F14" s="27"/>
      <c r="G14" s="26"/>
    </row>
    <row r="15" spans="1:7">
      <c r="A15" s="41" t="s">
        <v>66</v>
      </c>
      <c r="B15" s="27"/>
      <c r="C15" s="27"/>
      <c r="D15" s="27"/>
      <c r="E15" s="27"/>
      <c r="F15" s="27"/>
      <c r="G15" s="26"/>
    </row>
    <row r="16" spans="1:7">
      <c r="A16" s="41" t="s">
        <v>67</v>
      </c>
      <c r="B16" s="27"/>
      <c r="C16" s="27"/>
      <c r="D16" s="27"/>
      <c r="E16" s="27"/>
      <c r="F16" s="27"/>
      <c r="G16" s="26"/>
    </row>
    <row r="17" spans="1:7">
      <c r="A17" s="41" t="s">
        <v>68</v>
      </c>
      <c r="B17" s="27"/>
      <c r="C17" s="27"/>
      <c r="D17" s="27"/>
      <c r="E17" s="27"/>
      <c r="F17" s="27"/>
      <c r="G17" s="26"/>
    </row>
    <row r="18" spans="1:7">
      <c r="A18" s="41" t="s">
        <v>69</v>
      </c>
      <c r="B18" s="27"/>
      <c r="C18" s="27"/>
      <c r="D18" s="27"/>
      <c r="E18" s="27"/>
      <c r="F18" s="27"/>
      <c r="G18" s="26"/>
    </row>
    <row r="19" spans="1:7">
      <c r="A19" s="41" t="s">
        <v>70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52</v>
      </c>
      <c r="B22" s="27"/>
      <c r="C22" s="27"/>
      <c r="D22" s="27"/>
      <c r="E22" s="27"/>
      <c r="F22" s="27"/>
      <c r="G22" s="26"/>
    </row>
    <row r="23" spans="1:7" ht="17.399999999999999">
      <c r="A23" s="42" t="s">
        <v>51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86</v>
      </c>
      <c r="B34" s="27"/>
      <c r="C34" s="27"/>
      <c r="D34" s="27"/>
      <c r="E34" s="27"/>
      <c r="F34" s="27"/>
      <c r="G34" s="26"/>
    </row>
    <row r="35" spans="1:7" ht="17.399999999999999">
      <c r="A35" s="42" t="s">
        <v>87</v>
      </c>
      <c r="B35" s="27"/>
      <c r="C35" s="27"/>
      <c r="D35" s="27"/>
      <c r="E35" s="27"/>
      <c r="F35" s="27"/>
      <c r="G35" s="26"/>
    </row>
    <row r="36" spans="1:7" ht="17.399999999999999">
      <c r="A36" s="42" t="s">
        <v>88</v>
      </c>
      <c r="B36" s="27"/>
      <c r="C36" s="27"/>
      <c r="D36" s="27"/>
      <c r="E36" s="27"/>
      <c r="F36" s="27"/>
      <c r="G36" s="26"/>
    </row>
    <row r="37" spans="1:7" ht="17.399999999999999">
      <c r="A37" s="42" t="s">
        <v>89</v>
      </c>
      <c r="B37" s="27"/>
      <c r="C37" s="27"/>
      <c r="D37" s="27"/>
      <c r="E37" s="27"/>
      <c r="F37" s="27"/>
      <c r="G37" s="26"/>
    </row>
    <row r="38" spans="1:7" ht="17.399999999999999">
      <c r="A38" s="42" t="s">
        <v>90</v>
      </c>
      <c r="B38" s="27"/>
      <c r="C38" s="27"/>
      <c r="D38" s="27"/>
      <c r="E38" s="27"/>
      <c r="F38" s="27"/>
      <c r="G38" s="26"/>
    </row>
    <row r="39" spans="1:7" ht="17.399999999999999">
      <c r="A39" s="42" t="s">
        <v>91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53</v>
      </c>
    </row>
    <row r="3" spans="2:8" ht="18" thickBot="1">
      <c r="G3" s="101"/>
      <c r="H3" s="102"/>
    </row>
    <row r="4" spans="2:8" ht="27" customHeight="1" thickBot="1">
      <c r="B4" s="112" t="s">
        <v>107</v>
      </c>
      <c r="C4" s="113"/>
      <c r="D4" s="113"/>
      <c r="E4" s="113"/>
      <c r="F4" s="113"/>
      <c r="G4" s="113"/>
      <c r="H4" s="114"/>
    </row>
    <row r="5" spans="2:8" ht="18">
      <c r="B5" s="94" t="s">
        <v>5</v>
      </c>
      <c r="C5" s="95"/>
      <c r="D5" s="95"/>
      <c r="E5" s="95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15" t="s">
        <v>114</v>
      </c>
      <c r="H6" s="116"/>
    </row>
    <row r="7" spans="2:8" ht="55.2" customHeight="1" thickBot="1">
      <c r="B7" s="117" t="s">
        <v>6</v>
      </c>
      <c r="C7" s="119" t="s">
        <v>108</v>
      </c>
      <c r="D7" s="120"/>
      <c r="E7" s="121"/>
      <c r="F7" s="122" t="s">
        <v>109</v>
      </c>
      <c r="G7" s="123"/>
      <c r="H7" s="124"/>
    </row>
    <row r="8" spans="2:8" ht="5.25" customHeight="1" thickBot="1">
      <c r="B8" s="117"/>
      <c r="C8" s="128" t="s">
        <v>11</v>
      </c>
      <c r="D8" s="130" t="s">
        <v>2</v>
      </c>
      <c r="E8" s="132" t="s">
        <v>12</v>
      </c>
      <c r="F8" s="125"/>
      <c r="G8" s="126"/>
      <c r="H8" s="127"/>
    </row>
    <row r="9" spans="2:8" ht="36">
      <c r="B9" s="118"/>
      <c r="C9" s="129"/>
      <c r="D9" s="131"/>
      <c r="E9" s="118"/>
      <c r="F9" s="57" t="s">
        <v>11</v>
      </c>
      <c r="G9" s="58" t="s">
        <v>2</v>
      </c>
      <c r="H9" s="59" t="s">
        <v>33</v>
      </c>
    </row>
    <row r="10" spans="2:8" ht="18">
      <c r="B10" s="62" t="s">
        <v>59</v>
      </c>
      <c r="C10" s="56"/>
      <c r="D10" s="56"/>
      <c r="E10" s="56"/>
      <c r="F10" s="56"/>
      <c r="G10" s="56"/>
      <c r="H10" s="63"/>
    </row>
    <row r="11" spans="2:8" ht="18">
      <c r="B11" s="62" t="s">
        <v>60</v>
      </c>
      <c r="C11" s="56"/>
      <c r="D11" s="56"/>
      <c r="E11" s="56"/>
      <c r="F11" s="56"/>
      <c r="G11" s="56"/>
      <c r="H11" s="63"/>
    </row>
    <row r="12" spans="2:8" ht="18">
      <c r="B12" s="62" t="s">
        <v>61</v>
      </c>
      <c r="C12" s="56"/>
      <c r="D12" s="56"/>
      <c r="E12" s="56"/>
      <c r="F12" s="56"/>
      <c r="G12" s="56"/>
      <c r="H12" s="63"/>
    </row>
    <row r="13" spans="2:8" ht="18">
      <c r="B13" s="62" t="s">
        <v>62</v>
      </c>
      <c r="C13" s="56"/>
      <c r="D13" s="56"/>
      <c r="E13" s="56"/>
      <c r="F13" s="56"/>
      <c r="G13" s="56"/>
      <c r="H13" s="63"/>
    </row>
    <row r="14" spans="2:8" ht="18">
      <c r="B14" s="62" t="s">
        <v>63</v>
      </c>
      <c r="C14" s="56"/>
      <c r="D14" s="56"/>
      <c r="E14" s="56"/>
      <c r="F14" s="56"/>
      <c r="G14" s="56"/>
      <c r="H14" s="63"/>
    </row>
    <row r="15" spans="2:8" ht="18">
      <c r="B15" s="62" t="s">
        <v>64</v>
      </c>
      <c r="C15" s="56"/>
      <c r="D15" s="56"/>
      <c r="E15" s="56"/>
      <c r="F15" s="56"/>
      <c r="G15" s="56"/>
      <c r="H15" s="63"/>
    </row>
    <row r="16" spans="2:8">
      <c r="B16" s="62" t="s">
        <v>65</v>
      </c>
      <c r="C16" s="28"/>
      <c r="D16" s="28"/>
      <c r="E16" s="28"/>
      <c r="F16" s="28"/>
      <c r="G16" s="28"/>
      <c r="H16" s="28"/>
    </row>
    <row r="17" spans="2:8">
      <c r="B17" s="62" t="s">
        <v>66</v>
      </c>
      <c r="C17" s="28"/>
      <c r="D17" s="28"/>
      <c r="E17" s="28"/>
      <c r="F17" s="28"/>
      <c r="G17" s="28"/>
      <c r="H17" s="28"/>
    </row>
    <row r="18" spans="2:8">
      <c r="B18" s="60" t="s">
        <v>67</v>
      </c>
      <c r="C18" s="61"/>
      <c r="D18" s="61"/>
      <c r="E18" s="61"/>
      <c r="F18" s="61"/>
      <c r="G18" s="61"/>
      <c r="H18" s="61"/>
    </row>
    <row r="19" spans="2:8">
      <c r="B19" s="41" t="s">
        <v>68</v>
      </c>
      <c r="C19" s="28"/>
      <c r="D19" s="28"/>
      <c r="E19" s="28"/>
      <c r="F19" s="28"/>
      <c r="G19" s="28"/>
      <c r="H19" s="28"/>
    </row>
    <row r="20" spans="2:8">
      <c r="B20" s="41" t="s">
        <v>69</v>
      </c>
      <c r="C20" s="28"/>
      <c r="D20" s="28"/>
      <c r="E20" s="28"/>
      <c r="F20" s="28"/>
      <c r="G20" s="28"/>
      <c r="H20" s="28"/>
    </row>
    <row r="21" spans="2:8">
      <c r="B21" s="41" t="s">
        <v>70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52</v>
      </c>
      <c r="C24" s="28"/>
      <c r="D24" s="28"/>
      <c r="E24" s="28"/>
      <c r="F24" s="28"/>
      <c r="G24" s="28"/>
      <c r="H24" s="28"/>
    </row>
    <row r="25" spans="2:8" ht="17.399999999999999">
      <c r="B25" s="42" t="s">
        <v>51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86</v>
      </c>
      <c r="C36" s="28"/>
      <c r="D36" s="28"/>
      <c r="E36" s="28"/>
      <c r="F36" s="28"/>
      <c r="G36" s="28"/>
      <c r="H36" s="28"/>
    </row>
    <row r="37" spans="2:8" ht="17.399999999999999">
      <c r="B37" s="42" t="s">
        <v>87</v>
      </c>
      <c r="C37" s="28"/>
      <c r="D37" s="28"/>
      <c r="E37" s="28"/>
      <c r="F37" s="28"/>
      <c r="G37" s="28"/>
      <c r="H37" s="28"/>
    </row>
    <row r="38" spans="2:8" ht="17.399999999999999">
      <c r="B38" s="42" t="s">
        <v>88</v>
      </c>
      <c r="C38" s="28"/>
      <c r="D38" s="28"/>
      <c r="E38" s="28"/>
      <c r="F38" s="28"/>
      <c r="G38" s="28"/>
      <c r="H38" s="28"/>
    </row>
    <row r="39" spans="2:8" ht="17.399999999999999">
      <c r="B39" s="42" t="s">
        <v>89</v>
      </c>
      <c r="C39" s="28"/>
      <c r="D39" s="28"/>
      <c r="E39" s="28"/>
      <c r="F39" s="28"/>
      <c r="G39" s="28"/>
      <c r="H39" s="28"/>
    </row>
    <row r="40" spans="2:8" ht="17.399999999999999">
      <c r="B40" s="42" t="s">
        <v>90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91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57</v>
      </c>
    </row>
    <row r="2" spans="1:6" ht="18.600000000000001" thickBot="1">
      <c r="A2" s="133"/>
      <c r="B2" s="133"/>
      <c r="C2" s="133"/>
      <c r="D2" s="133"/>
      <c r="E2" s="38"/>
    </row>
    <row r="3" spans="1:6">
      <c r="A3" s="134" t="s">
        <v>110</v>
      </c>
      <c r="B3" s="135"/>
      <c r="C3" s="135"/>
      <c r="D3" s="135"/>
      <c r="E3" s="135"/>
    </row>
    <row r="4" spans="1:6" ht="6.75" customHeight="1" thickBot="1">
      <c r="A4" s="136"/>
      <c r="B4" s="136"/>
      <c r="C4" s="136"/>
      <c r="D4" s="136"/>
      <c r="E4" s="136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54</v>
      </c>
      <c r="B7" s="39" t="s">
        <v>58</v>
      </c>
      <c r="C7" s="40" t="s">
        <v>111</v>
      </c>
      <c r="D7" s="40" t="s">
        <v>55</v>
      </c>
      <c r="E7" s="40" t="s">
        <v>112</v>
      </c>
      <c r="F7" s="40" t="s">
        <v>56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52"/>
  <sheetViews>
    <sheetView tabSelected="1" zoomScale="68" zoomScaleNormal="68" workbookViewId="0">
      <selection sqref="A1:XFD1048576"/>
    </sheetView>
  </sheetViews>
  <sheetFormatPr defaultColWidth="9.109375" defaultRowHeight="14.4"/>
  <cols>
    <col min="1" max="1" width="9.109375" style="154"/>
    <col min="2" max="2" width="7.6640625" style="154" customWidth="1"/>
    <col min="3" max="3" width="40" style="154" customWidth="1"/>
    <col min="4" max="4" width="14.6640625" style="154" customWidth="1"/>
    <col min="5" max="5" width="18.5546875" style="154" bestFit="1" customWidth="1"/>
    <col min="6" max="6" width="15.109375" style="154" customWidth="1"/>
    <col min="7" max="7" width="20.6640625" style="154" bestFit="1" customWidth="1"/>
    <col min="8" max="8" width="18.88671875" style="154" bestFit="1" customWidth="1"/>
    <col min="9" max="9" width="18.33203125" style="154" bestFit="1" customWidth="1"/>
    <col min="10" max="10" width="19.6640625" style="154" bestFit="1" customWidth="1"/>
    <col min="11" max="16384" width="9.109375" style="154"/>
  </cols>
  <sheetData>
    <row r="3" spans="2:11" ht="18" thickBot="1">
      <c r="I3" s="137" t="s">
        <v>122</v>
      </c>
      <c r="J3" s="137"/>
    </row>
    <row r="4" spans="2:11" ht="22.8" thickBot="1">
      <c r="B4" s="143" t="s">
        <v>116</v>
      </c>
      <c r="C4" s="144"/>
      <c r="D4" s="144"/>
      <c r="E4" s="144"/>
      <c r="F4" s="144"/>
      <c r="G4" s="144"/>
      <c r="H4" s="144"/>
      <c r="I4" s="144"/>
      <c r="J4" s="145"/>
    </row>
    <row r="5" spans="2:11" s="155" customFormat="1" ht="22.2" customHeight="1" thickBot="1">
      <c r="B5" s="146" t="s">
        <v>121</v>
      </c>
      <c r="C5" s="147"/>
      <c r="D5" s="147"/>
      <c r="E5" s="147"/>
      <c r="F5" s="147"/>
      <c r="G5" s="147"/>
      <c r="H5" s="147"/>
      <c r="I5" s="147"/>
      <c r="J5" s="148"/>
    </row>
    <row r="6" spans="2:11" s="156" customFormat="1" ht="21" customHeight="1" thickBot="1">
      <c r="B6" s="149" t="s">
        <v>113</v>
      </c>
      <c r="C6" s="150"/>
      <c r="D6" s="150"/>
      <c r="E6" s="150"/>
      <c r="F6" s="150"/>
      <c r="G6" s="150"/>
      <c r="H6" s="150"/>
      <c r="I6" s="150"/>
      <c r="J6" s="151"/>
    </row>
    <row r="7" spans="2:11" s="82" customFormat="1" ht="39" customHeight="1">
      <c r="B7" s="152" t="s">
        <v>92</v>
      </c>
      <c r="C7" s="152" t="s">
        <v>93</v>
      </c>
      <c r="D7" s="138" t="s">
        <v>94</v>
      </c>
      <c r="E7" s="138" t="s">
        <v>95</v>
      </c>
      <c r="F7" s="138" t="s">
        <v>96</v>
      </c>
      <c r="G7" s="138" t="s">
        <v>97</v>
      </c>
      <c r="H7" s="138" t="s">
        <v>98</v>
      </c>
      <c r="I7" s="140" t="s">
        <v>99</v>
      </c>
      <c r="J7" s="140" t="s">
        <v>100</v>
      </c>
    </row>
    <row r="8" spans="2:11" s="82" customFormat="1" ht="30" customHeight="1" thickBot="1">
      <c r="B8" s="153"/>
      <c r="C8" s="153"/>
      <c r="D8" s="139"/>
      <c r="E8" s="139"/>
      <c r="F8" s="139"/>
      <c r="G8" s="139"/>
      <c r="H8" s="139"/>
      <c r="I8" s="141"/>
      <c r="J8" s="141"/>
    </row>
    <row r="9" spans="2:11" s="82" customFormat="1" ht="15.75" customHeight="1" thickBot="1">
      <c r="B9" s="67"/>
      <c r="C9" s="68"/>
      <c r="D9" s="69">
        <v>1</v>
      </c>
      <c r="E9" s="69">
        <v>2</v>
      </c>
      <c r="F9" s="69">
        <v>3</v>
      </c>
      <c r="G9" s="69">
        <v>4</v>
      </c>
      <c r="H9" s="69">
        <v>5</v>
      </c>
      <c r="I9" s="69">
        <v>6</v>
      </c>
      <c r="J9" s="70">
        <v>7</v>
      </c>
      <c r="K9" s="76"/>
    </row>
    <row r="10" spans="2:11" s="82" customFormat="1" ht="24" customHeight="1">
      <c r="B10" s="71">
        <v>1</v>
      </c>
      <c r="C10" s="157" t="s">
        <v>59</v>
      </c>
      <c r="D10" s="158">
        <v>10</v>
      </c>
      <c r="E10" s="158">
        <v>107969</v>
      </c>
      <c r="F10" s="158">
        <v>7986</v>
      </c>
      <c r="G10" s="158">
        <v>99983</v>
      </c>
      <c r="H10" s="158">
        <v>25686.21</v>
      </c>
      <c r="I10" s="87">
        <f>H10/G10*100</f>
        <v>25.690577398157689</v>
      </c>
      <c r="J10" s="88">
        <f>H10/E10*100</f>
        <v>23.790356491215071</v>
      </c>
    </row>
    <row r="11" spans="2:11" s="82" customFormat="1" ht="24" customHeight="1">
      <c r="B11" s="72">
        <v>2</v>
      </c>
      <c r="C11" s="159" t="s">
        <v>60</v>
      </c>
      <c r="D11" s="160">
        <v>4</v>
      </c>
      <c r="E11" s="160">
        <v>60642.95</v>
      </c>
      <c r="F11" s="160">
        <v>19600</v>
      </c>
      <c r="G11" s="160">
        <v>41042.949999999997</v>
      </c>
      <c r="H11" s="160">
        <v>12229.74</v>
      </c>
      <c r="I11" s="87">
        <f t="shared" ref="I11:I51" si="0">H11/G11*100</f>
        <v>29.79741953246538</v>
      </c>
      <c r="J11" s="88">
        <f t="shared" ref="J11:J51" si="1">H11/E11*100</f>
        <v>20.166795975459635</v>
      </c>
    </row>
    <row r="12" spans="2:11" s="82" customFormat="1" ht="24" customHeight="1">
      <c r="B12" s="72">
        <v>3</v>
      </c>
      <c r="C12" s="159" t="s">
        <v>61</v>
      </c>
      <c r="D12" s="160">
        <v>2</v>
      </c>
      <c r="E12" s="160">
        <v>5405.12</v>
      </c>
      <c r="F12" s="160">
        <v>893.43</v>
      </c>
      <c r="G12" s="160">
        <v>4511.6899999999996</v>
      </c>
      <c r="H12" s="160">
        <v>2204.25</v>
      </c>
      <c r="I12" s="87">
        <f t="shared" si="0"/>
        <v>48.85641522356368</v>
      </c>
      <c r="J12" s="88">
        <f t="shared" si="1"/>
        <v>40.780778225090287</v>
      </c>
    </row>
    <row r="13" spans="2:11" s="82" customFormat="1" ht="24" customHeight="1">
      <c r="B13" s="72">
        <v>4</v>
      </c>
      <c r="C13" s="159" t="s">
        <v>62</v>
      </c>
      <c r="D13" s="160">
        <v>11</v>
      </c>
      <c r="E13" s="160">
        <v>115324</v>
      </c>
      <c r="F13" s="160">
        <v>2000</v>
      </c>
      <c r="G13" s="160">
        <v>113324</v>
      </c>
      <c r="H13" s="160">
        <v>34725.269999999997</v>
      </c>
      <c r="I13" s="87">
        <f t="shared" si="0"/>
        <v>30.642467614980056</v>
      </c>
      <c r="J13" s="88">
        <f t="shared" si="1"/>
        <v>30.111052339495682</v>
      </c>
    </row>
    <row r="14" spans="2:11" s="82" customFormat="1" ht="24" customHeight="1">
      <c r="B14" s="72">
        <v>5</v>
      </c>
      <c r="C14" s="159" t="s">
        <v>63</v>
      </c>
      <c r="D14" s="160">
        <v>3</v>
      </c>
      <c r="E14" s="160">
        <v>41248</v>
      </c>
      <c r="F14" s="160">
        <v>8800</v>
      </c>
      <c r="G14" s="160">
        <v>32448</v>
      </c>
      <c r="H14" s="160">
        <v>12001</v>
      </c>
      <c r="I14" s="87">
        <f t="shared" si="0"/>
        <v>36.985330374753453</v>
      </c>
      <c r="J14" s="88">
        <f t="shared" si="1"/>
        <v>29.094743987587279</v>
      </c>
    </row>
    <row r="15" spans="2:11" s="82" customFormat="1" ht="24" customHeight="1">
      <c r="B15" s="72">
        <v>6</v>
      </c>
      <c r="C15" s="159" t="s">
        <v>64</v>
      </c>
      <c r="D15" s="160">
        <v>5</v>
      </c>
      <c r="E15" s="160">
        <v>21950</v>
      </c>
      <c r="F15" s="160">
        <v>9055</v>
      </c>
      <c r="G15" s="160">
        <v>12895</v>
      </c>
      <c r="H15" s="160">
        <v>8925</v>
      </c>
      <c r="I15" s="87">
        <f t="shared" si="0"/>
        <v>69.212873206669258</v>
      </c>
      <c r="J15" s="88">
        <f t="shared" si="1"/>
        <v>40.66059225512528</v>
      </c>
    </row>
    <row r="16" spans="2:11" s="82" customFormat="1" ht="24" customHeight="1">
      <c r="B16" s="72">
        <v>7</v>
      </c>
      <c r="C16" s="159" t="s">
        <v>65</v>
      </c>
      <c r="D16" s="160">
        <v>2</v>
      </c>
      <c r="E16" s="160">
        <v>18259</v>
      </c>
      <c r="F16" s="160">
        <v>6053</v>
      </c>
      <c r="G16" s="160">
        <v>12206</v>
      </c>
      <c r="H16" s="160">
        <v>2676.73</v>
      </c>
      <c r="I16" s="87">
        <f t="shared" si="0"/>
        <v>21.929624774700969</v>
      </c>
      <c r="J16" s="88">
        <f t="shared" si="1"/>
        <v>14.659784216003066</v>
      </c>
    </row>
    <row r="17" spans="2:10" s="82" customFormat="1" ht="24" customHeight="1">
      <c r="B17" s="72">
        <v>8</v>
      </c>
      <c r="C17" s="159" t="s">
        <v>66</v>
      </c>
      <c r="D17" s="160">
        <v>24</v>
      </c>
      <c r="E17" s="160">
        <v>241228</v>
      </c>
      <c r="F17" s="160">
        <v>45833</v>
      </c>
      <c r="G17" s="160">
        <v>195395</v>
      </c>
      <c r="H17" s="160">
        <v>47837.62</v>
      </c>
      <c r="I17" s="87">
        <f t="shared" si="0"/>
        <v>24.482520023542058</v>
      </c>
      <c r="J17" s="88">
        <f t="shared" si="1"/>
        <v>19.830873696254166</v>
      </c>
    </row>
    <row r="18" spans="2:10" s="82" customFormat="1" ht="24" customHeight="1">
      <c r="B18" s="72">
        <v>9</v>
      </c>
      <c r="C18" s="159" t="s">
        <v>67</v>
      </c>
      <c r="D18" s="160">
        <v>45</v>
      </c>
      <c r="E18" s="160">
        <v>866807.35</v>
      </c>
      <c r="F18" s="160">
        <v>218418.33</v>
      </c>
      <c r="G18" s="160">
        <v>648389.02</v>
      </c>
      <c r="H18" s="160">
        <v>172225.94</v>
      </c>
      <c r="I18" s="87">
        <f t="shared" si="0"/>
        <v>26.562130863968054</v>
      </c>
      <c r="J18" s="88">
        <f t="shared" si="1"/>
        <v>19.868998572750911</v>
      </c>
    </row>
    <row r="19" spans="2:10" s="82" customFormat="1" ht="24" customHeight="1">
      <c r="B19" s="72">
        <v>10</v>
      </c>
      <c r="C19" s="159" t="s">
        <v>68</v>
      </c>
      <c r="D19" s="160">
        <v>24</v>
      </c>
      <c r="E19" s="160">
        <v>465100</v>
      </c>
      <c r="F19" s="160">
        <v>152500</v>
      </c>
      <c r="G19" s="160">
        <v>312600</v>
      </c>
      <c r="H19" s="160">
        <v>69021</v>
      </c>
      <c r="I19" s="87">
        <f t="shared" si="0"/>
        <v>22.079654510556619</v>
      </c>
      <c r="J19" s="88">
        <f t="shared" si="1"/>
        <v>14.840034401204042</v>
      </c>
    </row>
    <row r="20" spans="2:10" s="82" customFormat="1" ht="24" customHeight="1">
      <c r="B20" s="72">
        <v>11</v>
      </c>
      <c r="C20" s="159" t="s">
        <v>69</v>
      </c>
      <c r="D20" s="160">
        <v>6</v>
      </c>
      <c r="E20" s="160">
        <v>54374</v>
      </c>
      <c r="F20" s="160">
        <v>7303</v>
      </c>
      <c r="G20" s="160">
        <v>47071</v>
      </c>
      <c r="H20" s="160">
        <v>9859</v>
      </c>
      <c r="I20" s="87">
        <f t="shared" si="0"/>
        <v>20.944955492766244</v>
      </c>
      <c r="J20" s="88">
        <f t="shared" si="1"/>
        <v>18.131827711774008</v>
      </c>
    </row>
    <row r="21" spans="2:10" s="82" customFormat="1" ht="24" customHeight="1" thickBot="1">
      <c r="B21" s="77">
        <v>12</v>
      </c>
      <c r="C21" s="161" t="s">
        <v>70</v>
      </c>
      <c r="D21" s="162">
        <v>11</v>
      </c>
      <c r="E21" s="162">
        <v>73115.861990000005</v>
      </c>
      <c r="F21" s="162">
        <v>12215.218699999999</v>
      </c>
      <c r="G21" s="162">
        <v>60900.643290000007</v>
      </c>
      <c r="H21" s="162">
        <v>20179.98</v>
      </c>
      <c r="I21" s="89">
        <f t="shared" si="0"/>
        <v>33.135906141263348</v>
      </c>
      <c r="J21" s="90">
        <f t="shared" si="1"/>
        <v>27.600002859516309</v>
      </c>
    </row>
    <row r="22" spans="2:10" s="82" customFormat="1" ht="24" customHeight="1" thickBot="1">
      <c r="B22" s="73"/>
      <c r="C22" s="65" t="s">
        <v>71</v>
      </c>
      <c r="D22" s="66">
        <f>SUM(D10:D21)</f>
        <v>147</v>
      </c>
      <c r="E22" s="66">
        <f t="shared" ref="E22:H22" si="2">SUM(E10:E21)</f>
        <v>2071423.28199</v>
      </c>
      <c r="F22" s="66">
        <f t="shared" si="2"/>
        <v>490656.97870000004</v>
      </c>
      <c r="G22" s="66">
        <f t="shared" si="2"/>
        <v>1580766.3032900002</v>
      </c>
      <c r="H22" s="66">
        <f t="shared" si="2"/>
        <v>417571.74</v>
      </c>
      <c r="I22" s="83">
        <f t="shared" si="0"/>
        <v>26.415779431211355</v>
      </c>
      <c r="J22" s="84">
        <f t="shared" si="1"/>
        <v>20.158687199790577</v>
      </c>
    </row>
    <row r="23" spans="2:10" s="82" customFormat="1" ht="24" customHeight="1">
      <c r="B23" s="71">
        <v>13</v>
      </c>
      <c r="C23" s="157" t="s">
        <v>44</v>
      </c>
      <c r="D23" s="158">
        <v>16</v>
      </c>
      <c r="E23" s="158">
        <v>95796.026180000001</v>
      </c>
      <c r="F23" s="158">
        <v>25500</v>
      </c>
      <c r="G23" s="158">
        <v>70296.026180000001</v>
      </c>
      <c r="H23" s="158">
        <v>32648.895349999999</v>
      </c>
      <c r="I23" s="91">
        <f t="shared" si="0"/>
        <v>46.444866266550036</v>
      </c>
      <c r="J23" s="92">
        <f t="shared" si="1"/>
        <v>34.081680265789913</v>
      </c>
    </row>
    <row r="24" spans="2:10" s="82" customFormat="1" ht="24" customHeight="1">
      <c r="B24" s="71">
        <v>14</v>
      </c>
      <c r="C24" s="159" t="s">
        <v>72</v>
      </c>
      <c r="D24" s="160">
        <v>2</v>
      </c>
      <c r="E24" s="160">
        <v>15716.555329999999</v>
      </c>
      <c r="F24" s="160">
        <v>1015.95483</v>
      </c>
      <c r="G24" s="160">
        <v>14700.600499999999</v>
      </c>
      <c r="H24" s="160">
        <v>7923.1429500000004</v>
      </c>
      <c r="I24" s="87">
        <f t="shared" si="0"/>
        <v>53.896729932903085</v>
      </c>
      <c r="J24" s="88">
        <f t="shared" si="1"/>
        <v>50.412719477252018</v>
      </c>
    </row>
    <row r="25" spans="2:10" s="82" customFormat="1" ht="24" customHeight="1">
      <c r="B25" s="71">
        <v>15</v>
      </c>
      <c r="C25" s="159" t="s">
        <v>73</v>
      </c>
      <c r="D25" s="160">
        <v>1</v>
      </c>
      <c r="E25" s="160">
        <v>1193</v>
      </c>
      <c r="F25" s="160">
        <v>206</v>
      </c>
      <c r="G25" s="160">
        <v>987</v>
      </c>
      <c r="H25" s="160">
        <v>389</v>
      </c>
      <c r="I25" s="87">
        <f t="shared" si="0"/>
        <v>39.412360688956433</v>
      </c>
      <c r="J25" s="88">
        <f t="shared" si="1"/>
        <v>32.606873428331937</v>
      </c>
    </row>
    <row r="26" spans="2:10" s="82" customFormat="1" ht="24" customHeight="1">
      <c r="B26" s="71">
        <v>16</v>
      </c>
      <c r="C26" s="159" t="s">
        <v>46</v>
      </c>
      <c r="D26" s="160">
        <v>1</v>
      </c>
      <c r="E26" s="160">
        <v>2038.34</v>
      </c>
      <c r="F26" s="160">
        <v>225.67</v>
      </c>
      <c r="G26" s="160">
        <v>1812.6699999999998</v>
      </c>
      <c r="H26" s="160">
        <v>989.49</v>
      </c>
      <c r="I26" s="87">
        <f t="shared" si="0"/>
        <v>54.587431799500187</v>
      </c>
      <c r="J26" s="88">
        <f t="shared" si="1"/>
        <v>48.543913184257782</v>
      </c>
    </row>
    <row r="27" spans="2:10" s="82" customFormat="1" ht="24" customHeight="1">
      <c r="B27" s="71">
        <v>17</v>
      </c>
      <c r="C27" s="159" t="s">
        <v>47</v>
      </c>
      <c r="D27" s="160">
        <v>17</v>
      </c>
      <c r="E27" s="160">
        <v>227559.1113544</v>
      </c>
      <c r="F27" s="160">
        <v>19132.294442699993</v>
      </c>
      <c r="G27" s="160">
        <v>208426.81691170001</v>
      </c>
      <c r="H27" s="160">
        <v>129821.91</v>
      </c>
      <c r="I27" s="87">
        <f t="shared" si="0"/>
        <v>62.286567498173248</v>
      </c>
      <c r="J27" s="88">
        <f t="shared" si="1"/>
        <v>57.049752579590482</v>
      </c>
    </row>
    <row r="28" spans="2:10" s="82" customFormat="1" ht="24" customHeight="1">
      <c r="B28" s="71">
        <v>18</v>
      </c>
      <c r="C28" s="159" t="s">
        <v>74</v>
      </c>
      <c r="D28" s="160">
        <v>2</v>
      </c>
      <c r="E28" s="160">
        <v>19952</v>
      </c>
      <c r="F28" s="160">
        <v>2395</v>
      </c>
      <c r="G28" s="160">
        <v>17557</v>
      </c>
      <c r="H28" s="160">
        <v>6819.35</v>
      </c>
      <c r="I28" s="87">
        <f t="shared" si="0"/>
        <v>38.841202938998691</v>
      </c>
      <c r="J28" s="88">
        <f t="shared" si="1"/>
        <v>34.178779069767444</v>
      </c>
    </row>
    <row r="29" spans="2:10" s="82" customFormat="1" ht="24" customHeight="1">
      <c r="B29" s="71">
        <v>19</v>
      </c>
      <c r="C29" s="159" t="s">
        <v>48</v>
      </c>
      <c r="D29" s="160">
        <v>9</v>
      </c>
      <c r="E29" s="160">
        <v>66985</v>
      </c>
      <c r="F29" s="160">
        <v>0</v>
      </c>
      <c r="G29" s="160">
        <v>66985</v>
      </c>
      <c r="H29" s="160">
        <v>43130</v>
      </c>
      <c r="I29" s="87">
        <f t="shared" si="0"/>
        <v>64.387549451369708</v>
      </c>
      <c r="J29" s="88">
        <f t="shared" si="1"/>
        <v>64.387549451369708</v>
      </c>
    </row>
    <row r="30" spans="2:10" s="82" customFormat="1" ht="24" customHeight="1">
      <c r="B30" s="71">
        <v>20</v>
      </c>
      <c r="C30" s="159" t="s">
        <v>120</v>
      </c>
      <c r="D30" s="160">
        <v>1</v>
      </c>
      <c r="E30" s="160">
        <v>11373.999811900003</v>
      </c>
      <c r="F30" s="160">
        <v>1490.6659945000008</v>
      </c>
      <c r="G30" s="160">
        <v>9883.3338174000019</v>
      </c>
      <c r="H30" s="160">
        <v>179</v>
      </c>
      <c r="I30" s="87">
        <f t="shared" si="0"/>
        <v>1.8111297595236882</v>
      </c>
      <c r="J30" s="88">
        <f t="shared" si="1"/>
        <v>1.5737647525958454</v>
      </c>
    </row>
    <row r="31" spans="2:10" s="82" customFormat="1" ht="24" customHeight="1">
      <c r="B31" s="71">
        <v>21</v>
      </c>
      <c r="C31" s="159" t="s">
        <v>75</v>
      </c>
      <c r="D31" s="160">
        <v>7</v>
      </c>
      <c r="E31" s="160">
        <v>29839.248412955003</v>
      </c>
      <c r="F31" s="160">
        <v>3532.3235291000001</v>
      </c>
      <c r="G31" s="160">
        <v>26306.924883855005</v>
      </c>
      <c r="H31" s="160">
        <v>66542.170483470996</v>
      </c>
      <c r="I31" s="87">
        <f t="shared" si="0"/>
        <v>252.94545362962216</v>
      </c>
      <c r="J31" s="88">
        <f t="shared" si="1"/>
        <v>223.00216668520733</v>
      </c>
    </row>
    <row r="32" spans="2:10" s="82" customFormat="1" ht="24" customHeight="1">
      <c r="B32" s="71">
        <v>22</v>
      </c>
      <c r="C32" s="163" t="s">
        <v>76</v>
      </c>
      <c r="D32" s="160">
        <v>1</v>
      </c>
      <c r="E32" s="160">
        <v>3043</v>
      </c>
      <c r="F32" s="160">
        <v>796</v>
      </c>
      <c r="G32" s="160">
        <v>2247</v>
      </c>
      <c r="H32" s="160">
        <v>1904.76</v>
      </c>
      <c r="I32" s="87">
        <f t="shared" si="0"/>
        <v>84.769025367156203</v>
      </c>
      <c r="J32" s="88">
        <f t="shared" si="1"/>
        <v>62.594807755504434</v>
      </c>
    </row>
    <row r="33" spans="2:10" s="82" customFormat="1" ht="24" customHeight="1">
      <c r="B33" s="71">
        <v>23</v>
      </c>
      <c r="C33" s="159" t="s">
        <v>77</v>
      </c>
      <c r="D33" s="160">
        <v>3</v>
      </c>
      <c r="E33" s="160">
        <v>30808.408919499998</v>
      </c>
      <c r="F33" s="160">
        <v>4983</v>
      </c>
      <c r="G33" s="160">
        <v>25825.408919499998</v>
      </c>
      <c r="H33" s="160">
        <v>10391.6400197</v>
      </c>
      <c r="I33" s="87">
        <f t="shared" si="0"/>
        <v>40.23804638327946</v>
      </c>
      <c r="J33" s="88">
        <f t="shared" si="1"/>
        <v>33.729882146308029</v>
      </c>
    </row>
    <row r="34" spans="2:10" s="82" customFormat="1" ht="24" customHeight="1">
      <c r="B34" s="71">
        <v>24</v>
      </c>
      <c r="C34" s="159" t="s">
        <v>117</v>
      </c>
      <c r="D34" s="160">
        <v>1</v>
      </c>
      <c r="E34" s="160">
        <v>20104.402746038999</v>
      </c>
      <c r="F34" s="160">
        <v>422.68</v>
      </c>
      <c r="G34" s="160">
        <v>19681.722746038999</v>
      </c>
      <c r="H34" s="160">
        <v>2757.9597600000002</v>
      </c>
      <c r="I34" s="87">
        <f t="shared" si="0"/>
        <v>14.012796519832326</v>
      </c>
      <c r="J34" s="88">
        <f t="shared" si="1"/>
        <v>13.718187975235313</v>
      </c>
    </row>
    <row r="35" spans="2:10" s="82" customFormat="1" ht="24" customHeight="1">
      <c r="B35" s="71">
        <v>25</v>
      </c>
      <c r="C35" s="159" t="s">
        <v>118</v>
      </c>
      <c r="D35" s="160">
        <v>1</v>
      </c>
      <c r="E35" s="160">
        <v>5223</v>
      </c>
      <c r="F35" s="160">
        <v>2061</v>
      </c>
      <c r="G35" s="160">
        <v>3162</v>
      </c>
      <c r="H35" s="160">
        <v>968</v>
      </c>
      <c r="I35" s="87">
        <f t="shared" si="0"/>
        <v>30.613535736875399</v>
      </c>
      <c r="J35" s="88">
        <f t="shared" si="1"/>
        <v>18.533409917671836</v>
      </c>
    </row>
    <row r="36" spans="2:10" s="82" customFormat="1" ht="24" customHeight="1" thickBot="1">
      <c r="B36" s="78">
        <v>26</v>
      </c>
      <c r="C36" s="161" t="s">
        <v>49</v>
      </c>
      <c r="D36" s="162">
        <v>5</v>
      </c>
      <c r="E36" s="162">
        <v>18985.14</v>
      </c>
      <c r="F36" s="162">
        <v>3667.34</v>
      </c>
      <c r="G36" s="162">
        <v>15317.8</v>
      </c>
      <c r="H36" s="162">
        <v>5242.25</v>
      </c>
      <c r="I36" s="89">
        <f t="shared" si="0"/>
        <v>34.223256603428695</v>
      </c>
      <c r="J36" s="90">
        <f t="shared" si="1"/>
        <v>27.612385265528726</v>
      </c>
    </row>
    <row r="37" spans="2:10" s="82" customFormat="1" ht="24" customHeight="1" thickBot="1">
      <c r="B37" s="73"/>
      <c r="C37" s="65" t="s">
        <v>78</v>
      </c>
      <c r="D37" s="66">
        <f>SUM(D23:D36)</f>
        <v>67</v>
      </c>
      <c r="E37" s="66">
        <f t="shared" ref="E37:H37" si="3">SUM(E23:E36)</f>
        <v>548617.23275479407</v>
      </c>
      <c r="F37" s="66">
        <f t="shared" si="3"/>
        <v>65427.928796299995</v>
      </c>
      <c r="G37" s="66">
        <f t="shared" si="3"/>
        <v>483189.30395849393</v>
      </c>
      <c r="H37" s="66">
        <f t="shared" si="3"/>
        <v>309707.56856317102</v>
      </c>
      <c r="I37" s="83">
        <f t="shared" si="0"/>
        <v>64.096528219046618</v>
      </c>
      <c r="J37" s="84">
        <f t="shared" si="1"/>
        <v>56.452395235203198</v>
      </c>
    </row>
    <row r="38" spans="2:10" s="82" customFormat="1" ht="24" customHeight="1">
      <c r="B38" s="74">
        <v>27</v>
      </c>
      <c r="C38" s="164" t="s">
        <v>79</v>
      </c>
      <c r="D38" s="158">
        <v>1</v>
      </c>
      <c r="E38" s="158">
        <v>129</v>
      </c>
      <c r="F38" s="158"/>
      <c r="G38" s="158">
        <v>129</v>
      </c>
      <c r="H38" s="158">
        <v>972.67</v>
      </c>
      <c r="I38" s="91">
        <f t="shared" si="0"/>
        <v>754.00775193798449</v>
      </c>
      <c r="J38" s="92">
        <f t="shared" si="1"/>
        <v>754.00775193798449</v>
      </c>
    </row>
    <row r="39" spans="2:10" s="82" customFormat="1" ht="24" customHeight="1" thickBot="1">
      <c r="B39" s="75">
        <v>28</v>
      </c>
      <c r="C39" s="165" t="s">
        <v>45</v>
      </c>
      <c r="D39" s="162">
        <v>14</v>
      </c>
      <c r="E39" s="162">
        <v>91061.39</v>
      </c>
      <c r="F39" s="162">
        <v>10264.780000000001</v>
      </c>
      <c r="G39" s="162">
        <v>80796.61</v>
      </c>
      <c r="H39" s="162">
        <v>47634.44</v>
      </c>
      <c r="I39" s="89">
        <f t="shared" si="0"/>
        <v>58.955988376244996</v>
      </c>
      <c r="J39" s="90">
        <f t="shared" si="1"/>
        <v>52.310249162680257</v>
      </c>
    </row>
    <row r="40" spans="2:10" s="82" customFormat="1" ht="24" customHeight="1" thickBot="1">
      <c r="B40" s="73"/>
      <c r="C40" s="65" t="s">
        <v>101</v>
      </c>
      <c r="D40" s="66">
        <f>D38+D39</f>
        <v>15</v>
      </c>
      <c r="E40" s="66">
        <f t="shared" ref="E40:H40" si="4">E38+E39</f>
        <v>91190.39</v>
      </c>
      <c r="F40" s="66">
        <f t="shared" si="4"/>
        <v>10264.780000000001</v>
      </c>
      <c r="G40" s="66">
        <f t="shared" si="4"/>
        <v>80925.61</v>
      </c>
      <c r="H40" s="66">
        <f t="shared" si="4"/>
        <v>48607.11</v>
      </c>
      <c r="I40" s="83">
        <f t="shared" si="0"/>
        <v>60.063940203848944</v>
      </c>
      <c r="J40" s="84">
        <f t="shared" si="1"/>
        <v>53.302886411605435</v>
      </c>
    </row>
    <row r="41" spans="2:10" s="82" customFormat="1" ht="24" customHeight="1" thickBot="1">
      <c r="B41" s="73"/>
      <c r="C41" s="65" t="s">
        <v>80</v>
      </c>
      <c r="D41" s="66">
        <f>D37+D40</f>
        <v>82</v>
      </c>
      <c r="E41" s="66">
        <f t="shared" ref="E41:H41" si="5">E37+E40</f>
        <v>639807.62275479408</v>
      </c>
      <c r="F41" s="66">
        <f t="shared" si="5"/>
        <v>75692.708796299994</v>
      </c>
      <c r="G41" s="66">
        <f t="shared" si="5"/>
        <v>564114.91395849397</v>
      </c>
      <c r="H41" s="66">
        <f t="shared" si="5"/>
        <v>358314.67856317101</v>
      </c>
      <c r="I41" s="83">
        <f t="shared" si="0"/>
        <v>63.51802969519342</v>
      </c>
      <c r="J41" s="84">
        <f t="shared" si="1"/>
        <v>56.003502587291763</v>
      </c>
    </row>
    <row r="42" spans="2:10" s="82" customFormat="1" ht="24" customHeight="1" thickBot="1">
      <c r="B42" s="75">
        <v>29</v>
      </c>
      <c r="C42" s="166" t="s">
        <v>81</v>
      </c>
      <c r="D42" s="81">
        <v>32</v>
      </c>
      <c r="E42" s="81">
        <v>176973</v>
      </c>
      <c r="F42" s="81">
        <v>908</v>
      </c>
      <c r="G42" s="81">
        <v>176065</v>
      </c>
      <c r="H42" s="81">
        <v>52147.4</v>
      </c>
      <c r="I42" s="85">
        <f t="shared" si="0"/>
        <v>29.618265981313719</v>
      </c>
      <c r="J42" s="86">
        <f t="shared" si="1"/>
        <v>29.466302769348996</v>
      </c>
    </row>
    <row r="43" spans="2:10" s="82" customFormat="1" ht="24" customHeight="1" thickBot="1">
      <c r="B43" s="73"/>
      <c r="C43" s="65" t="s">
        <v>17</v>
      </c>
      <c r="D43" s="66">
        <f>D42</f>
        <v>32</v>
      </c>
      <c r="E43" s="66">
        <f t="shared" ref="E43:H43" si="6">E42</f>
        <v>176973</v>
      </c>
      <c r="F43" s="66">
        <f t="shared" si="6"/>
        <v>908</v>
      </c>
      <c r="G43" s="66">
        <f t="shared" si="6"/>
        <v>176065</v>
      </c>
      <c r="H43" s="66">
        <f t="shared" si="6"/>
        <v>52147.4</v>
      </c>
      <c r="I43" s="83">
        <f t="shared" si="0"/>
        <v>29.618265981313719</v>
      </c>
      <c r="J43" s="84">
        <f t="shared" si="1"/>
        <v>29.466302769348996</v>
      </c>
    </row>
    <row r="44" spans="2:10" s="82" customFormat="1" ht="24" customHeight="1" thickBot="1">
      <c r="B44" s="73"/>
      <c r="C44" s="65" t="s">
        <v>28</v>
      </c>
      <c r="D44" s="66">
        <f>D22+D41+D43</f>
        <v>261</v>
      </c>
      <c r="E44" s="66">
        <f t="shared" ref="E44:H44" si="7">E22+E41+E43</f>
        <v>2888203.9047447941</v>
      </c>
      <c r="F44" s="66">
        <f t="shared" si="7"/>
        <v>567257.68749630009</v>
      </c>
      <c r="G44" s="66">
        <f t="shared" si="7"/>
        <v>2320946.2172484943</v>
      </c>
      <c r="H44" s="66">
        <f t="shared" si="7"/>
        <v>828033.81856317108</v>
      </c>
      <c r="I44" s="83">
        <f t="shared" si="0"/>
        <v>35.676562102538234</v>
      </c>
      <c r="J44" s="84">
        <f t="shared" si="1"/>
        <v>28.66950692791676</v>
      </c>
    </row>
    <row r="45" spans="2:10" s="82" customFormat="1" ht="24" customHeight="1">
      <c r="B45" s="75">
        <v>30</v>
      </c>
      <c r="C45" s="164" t="s">
        <v>82</v>
      </c>
      <c r="D45" s="158">
        <v>41</v>
      </c>
      <c r="E45" s="158">
        <v>162925.41</v>
      </c>
      <c r="F45" s="158">
        <v>815.63</v>
      </c>
      <c r="G45" s="158">
        <v>162109.78</v>
      </c>
      <c r="H45" s="158">
        <v>37427.43</v>
      </c>
      <c r="I45" s="91">
        <f t="shared" si="0"/>
        <v>23.08770636786997</v>
      </c>
      <c r="J45" s="92">
        <f t="shared" si="1"/>
        <v>22.972125710777711</v>
      </c>
    </row>
    <row r="46" spans="2:10" s="82" customFormat="1" ht="24" customHeight="1" thickBot="1">
      <c r="B46" s="77">
        <v>31</v>
      </c>
      <c r="C46" s="165" t="s">
        <v>119</v>
      </c>
      <c r="D46" s="162">
        <v>1</v>
      </c>
      <c r="E46" s="162">
        <v>1741.46</v>
      </c>
      <c r="F46" s="162">
        <v>0.09</v>
      </c>
      <c r="G46" s="162">
        <v>1741.3700000000001</v>
      </c>
      <c r="H46" s="162">
        <v>381.33</v>
      </c>
      <c r="I46" s="89">
        <f t="shared" si="0"/>
        <v>21.89827549573037</v>
      </c>
      <c r="J46" s="90">
        <f t="shared" si="1"/>
        <v>21.897143775912163</v>
      </c>
    </row>
    <row r="47" spans="2:10" s="82" customFormat="1" ht="24" customHeight="1" thickBot="1">
      <c r="B47" s="73"/>
      <c r="C47" s="65" t="s">
        <v>83</v>
      </c>
      <c r="D47" s="66">
        <f>D45+D46</f>
        <v>42</v>
      </c>
      <c r="E47" s="66">
        <f t="shared" ref="E47:H47" si="8">E45+E46</f>
        <v>164666.87</v>
      </c>
      <c r="F47" s="66">
        <f t="shared" si="8"/>
        <v>815.72</v>
      </c>
      <c r="G47" s="66">
        <f t="shared" si="8"/>
        <v>163851.15</v>
      </c>
      <c r="H47" s="66">
        <f t="shared" si="8"/>
        <v>37808.76</v>
      </c>
      <c r="I47" s="83">
        <f t="shared" si="0"/>
        <v>23.075065387090664</v>
      </c>
      <c r="J47" s="84">
        <f t="shared" si="1"/>
        <v>22.960757072749367</v>
      </c>
    </row>
    <row r="48" spans="2:10" s="82" customFormat="1" ht="24" customHeight="1" thickBot="1">
      <c r="B48" s="75">
        <v>32</v>
      </c>
      <c r="C48" s="166" t="s">
        <v>85</v>
      </c>
      <c r="D48" s="81">
        <v>4</v>
      </c>
      <c r="E48" s="81">
        <v>0</v>
      </c>
      <c r="F48" s="81">
        <v>0</v>
      </c>
      <c r="G48" s="81">
        <v>0</v>
      </c>
      <c r="H48" s="81">
        <v>4145.49</v>
      </c>
      <c r="I48" s="85">
        <v>0</v>
      </c>
      <c r="J48" s="86">
        <v>0</v>
      </c>
    </row>
    <row r="49" spans="2:10" s="82" customFormat="1" ht="24" customHeight="1" thickBot="1">
      <c r="B49" s="73"/>
      <c r="C49" s="65" t="s">
        <v>84</v>
      </c>
      <c r="D49" s="66">
        <f>D48</f>
        <v>4</v>
      </c>
      <c r="E49" s="66">
        <f t="shared" ref="E49:H49" si="9">E48</f>
        <v>0</v>
      </c>
      <c r="F49" s="66">
        <f t="shared" si="9"/>
        <v>0</v>
      </c>
      <c r="G49" s="66">
        <f t="shared" si="9"/>
        <v>0</v>
      </c>
      <c r="H49" s="66">
        <f t="shared" si="9"/>
        <v>4145.49</v>
      </c>
      <c r="I49" s="83">
        <v>0</v>
      </c>
      <c r="J49" s="84">
        <v>0</v>
      </c>
    </row>
    <row r="50" spans="2:10" s="82" customFormat="1" ht="55.2" customHeight="1" thickBot="1">
      <c r="B50" s="79"/>
      <c r="C50" s="80" t="s">
        <v>102</v>
      </c>
      <c r="D50" s="81"/>
      <c r="E50" s="81"/>
      <c r="F50" s="81"/>
      <c r="G50" s="81"/>
      <c r="H50" s="81"/>
      <c r="I50" s="85">
        <v>0</v>
      </c>
      <c r="J50" s="86">
        <v>0</v>
      </c>
    </row>
    <row r="51" spans="2:10" s="82" customFormat="1" ht="24" customHeight="1" thickBot="1">
      <c r="B51" s="73"/>
      <c r="C51" s="65" t="s">
        <v>103</v>
      </c>
      <c r="D51" s="66">
        <f>D44+D47+D49</f>
        <v>307</v>
      </c>
      <c r="E51" s="66">
        <f t="shared" ref="E51:H51" si="10">E44+E47+E49</f>
        <v>3052870.7747447942</v>
      </c>
      <c r="F51" s="66">
        <f t="shared" si="10"/>
        <v>568073.40749630006</v>
      </c>
      <c r="G51" s="66">
        <f t="shared" si="10"/>
        <v>2484797.3672484942</v>
      </c>
      <c r="H51" s="66">
        <f t="shared" si="10"/>
        <v>869988.06856317108</v>
      </c>
      <c r="I51" s="83">
        <f t="shared" si="0"/>
        <v>35.012435220282782</v>
      </c>
      <c r="J51" s="84">
        <f t="shared" si="1"/>
        <v>28.497376166729428</v>
      </c>
    </row>
    <row r="52" spans="2:10">
      <c r="I52" s="142" t="s">
        <v>104</v>
      </c>
      <c r="J52" s="142"/>
    </row>
  </sheetData>
  <mergeCells count="14">
    <mergeCell ref="I3:J3"/>
    <mergeCell ref="H7:H8"/>
    <mergeCell ref="I7:I8"/>
    <mergeCell ref="J7:J8"/>
    <mergeCell ref="I52:J52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5" right="0.25" top="1.08" bottom="0.2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SEP 23</vt:lpstr>
      <vt:lpstr>'BASIC STAT.DATA'!Print_Area</vt:lpstr>
      <vt:lpstr>'Debt Swap'!Print_Area</vt:lpstr>
      <vt:lpstr>'SEP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2023-11-17T04:34:15Z</cp:lastPrinted>
  <dcterms:created xsi:type="dcterms:W3CDTF">2011-10-07T06:46:22Z</dcterms:created>
  <dcterms:modified xsi:type="dcterms:W3CDTF">2023-11-17T04:34:32Z</dcterms:modified>
</cp:coreProperties>
</file>