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80" yWindow="-120" windowWidth="19440" windowHeight="15000"/>
  </bookViews>
  <sheets>
    <sheet name="SEP 23" sheetId="2" r:id="rId1"/>
  </sheets>
  <definedNames>
    <definedName name="_xlnm.Print_Area" localSheetId="0">'SEP 23'!$A$1:$I$47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2" l="1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2" i="2"/>
  <c r="I32" i="2"/>
  <c r="H33" i="2"/>
  <c r="I33" i="2"/>
  <c r="H36" i="2"/>
  <c r="I36" i="2"/>
  <c r="H39" i="2"/>
  <c r="I39" i="2"/>
  <c r="H42" i="2"/>
  <c r="I42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D34" i="2" l="1"/>
  <c r="E34" i="2"/>
  <c r="F34" i="2"/>
  <c r="G34" i="2"/>
  <c r="C34" i="2"/>
  <c r="I34" i="2" l="1"/>
  <c r="H34" i="2"/>
  <c r="F21" i="2"/>
  <c r="D43" i="2" l="1"/>
  <c r="E43" i="2"/>
  <c r="F43" i="2"/>
  <c r="G43" i="2"/>
  <c r="C43" i="2"/>
  <c r="H43" i="2" l="1"/>
  <c r="I43" i="2"/>
  <c r="D40" i="2"/>
  <c r="E40" i="2"/>
  <c r="G40" i="2"/>
  <c r="C40" i="2"/>
  <c r="I40" i="2" l="1"/>
  <c r="F40" i="2"/>
  <c r="H40" i="2" s="1"/>
  <c r="G37" i="2" l="1"/>
  <c r="E37" i="2"/>
  <c r="D37" i="2"/>
  <c r="C37" i="2"/>
  <c r="G31" i="2"/>
  <c r="E31" i="2"/>
  <c r="D31" i="2"/>
  <c r="C31" i="2"/>
  <c r="G21" i="2"/>
  <c r="E21" i="2"/>
  <c r="D21" i="2"/>
  <c r="C21" i="2"/>
  <c r="I37" i="2" l="1"/>
  <c r="I31" i="2"/>
  <c r="E35" i="2"/>
  <c r="G35" i="2"/>
  <c r="D35" i="2"/>
  <c r="D38" i="2" s="1"/>
  <c r="C35" i="2"/>
  <c r="H21" i="2"/>
  <c r="F37" i="2"/>
  <c r="H37" i="2" s="1"/>
  <c r="F31" i="2"/>
  <c r="H31" i="2" s="1"/>
  <c r="I21" i="2"/>
  <c r="I35" i="2" l="1"/>
  <c r="G38" i="2"/>
  <c r="E38" i="2"/>
  <c r="E45" i="2" s="1"/>
  <c r="C38" i="2"/>
  <c r="C45" i="2" s="1"/>
  <c r="F35" i="2"/>
  <c r="F38" i="2" s="1"/>
  <c r="D45" i="2"/>
  <c r="H35" i="2" l="1"/>
  <c r="G45" i="2"/>
  <c r="H38" i="2"/>
  <c r="I38" i="2"/>
  <c r="F45" i="2"/>
  <c r="H45" i="2" l="1"/>
  <c r="I45" i="2"/>
</calcChain>
</file>

<file path=xl/sharedStrings.xml><?xml version="1.0" encoding="utf-8"?>
<sst xmlns="http://schemas.openxmlformats.org/spreadsheetml/2006/main" count="51" uniqueCount="51">
  <si>
    <t>Amt.in lacs</t>
  </si>
  <si>
    <t>BANK</t>
  </si>
  <si>
    <t>Advances made in the Distt by banks located outside the Distt</t>
  </si>
  <si>
    <t>G.TOTAL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</si>
  <si>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</si>
  <si>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</si>
  <si>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</si>
  <si>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</si>
  <si>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</si>
  <si>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</si>
  <si>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</si>
  <si>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</si>
  <si>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</si>
  <si>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</si>
  <si>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</si>
  <si>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</si>
  <si>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</si>
  <si>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</si>
  <si>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</si>
  <si>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DCB</t>
  </si>
  <si>
    <t>Federal Bank</t>
  </si>
  <si>
    <t>HDFC Bank</t>
  </si>
  <si>
    <t>IDBI Bank</t>
  </si>
  <si>
    <t>ICICI Bank</t>
  </si>
  <si>
    <t>Indusind Bank</t>
  </si>
  <si>
    <t>Kotak Mahindra Bank</t>
  </si>
  <si>
    <t>Yes Bank</t>
  </si>
  <si>
    <t>Total Pvt. Sector Banks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</si>
  <si>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</si>
  <si>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</si>
  <si>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</si>
  <si>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</si>
  <si>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</si>
  <si>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</si>
  <si>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</si>
  <si>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</si>
  <si>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</si>
  <si>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</si>
  <si>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</si>
  <si>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</si>
  <si>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</si>
  <si>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</si>
  <si>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</si>
  <si>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</si>
  <si>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 SBS NAGAR</t>
  </si>
  <si>
    <t>SLBC PUNJAB</t>
  </si>
  <si>
    <t>Punjab State Co-op Bank</t>
  </si>
  <si>
    <t>SIDBI/CUCB</t>
  </si>
  <si>
    <t>AU Small Finance Bank</t>
  </si>
  <si>
    <t>CD RATIO OF BANKS AS ON 30.09.2023 (Net of NRE Deposit)</t>
  </si>
  <si>
    <t>Annexure-6.2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</si>
</sst>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b/>
      <sz val="18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" fontId="3" fillId="0" borderId="27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2" fontId="3" fillId="0" borderId="25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30" xfId="0" applyFont="1" applyBorder="1" applyAlignment="1">
      <alignment horizontal="left" vertical="top"/>
    </xf>
    <xf numFmtId="1" fontId="3" fillId="0" borderId="25" xfId="0" applyNumberFormat="1" applyFont="1" applyBorder="1" applyAlignment="1">
      <alignment horizontal="right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left" vertical="top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1" fillId="0" borderId="0" xfId="0" applyFont="1"/>
    <xf numFmtId="0" fontId="7" fillId="0" borderId="0" xfId="0" applyFont="1"/>
    <xf numFmtId="1" fontId="3" fillId="0" borderId="2" xfId="0" applyNumberFormat="1" applyFont="1" applyBorder="1" applyAlignment="1">
      <alignment horizontal="left" vertical="top"/>
    </xf>
    <xf numFmtId="2" fontId="3" fillId="0" borderId="2" xfId="0" applyNumberFormat="1" applyFont="1" applyBorder="1" applyAlignment="1">
      <alignment horizontal="right"/>
    </xf>
    <xf numFmtId="2" fontId="3" fillId="0" borderId="38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left" vertical="top"/>
    </xf>
    <xf numFmtId="2" fontId="3" fillId="0" borderId="1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left" vertical="top"/>
    </xf>
    <xf numFmtId="2" fontId="3" fillId="0" borderId="13" xfId="0" applyNumberFormat="1" applyFont="1" applyBorder="1" applyAlignment="1">
      <alignment horizontal="right"/>
    </xf>
    <xf numFmtId="2" fontId="3" fillId="0" borderId="39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top"/>
    </xf>
    <xf numFmtId="1" fontId="3" fillId="0" borderId="14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 vertical="top"/>
    </xf>
    <xf numFmtId="0" fontId="3" fillId="0" borderId="34" xfId="0" applyFont="1" applyFill="1" applyBorder="1" applyAlignment="1">
      <alignment horizontal="left" vertical="top"/>
    </xf>
    <xf numFmtId="2" fontId="3" fillId="0" borderId="34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0" fontId="3" fillId="0" borderId="19" xfId="0" applyFont="1" applyFill="1" applyBorder="1" applyAlignment="1">
      <alignment horizontal="left" vertical="top"/>
    </xf>
    <xf numFmtId="2" fontId="3" fillId="0" borderId="19" xfId="0" applyNumberFormat="1" applyFont="1" applyBorder="1" applyAlignment="1">
      <alignment horizontal="right"/>
    </xf>
    <xf numFmtId="2" fontId="3" fillId="0" borderId="37" xfId="0" applyNumberFormat="1" applyFont="1" applyBorder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1" fontId="3" fillId="2" borderId="13" xfId="0" applyNumberFormat="1" applyFont="1" applyFill="1" applyBorder="1" applyAlignment="1">
      <alignment horizontal="right"/>
    </xf>
    <xf numFmtId="1" fontId="3" fillId="2" borderId="34" xfId="0" applyNumberFormat="1" applyFont="1" applyFill="1" applyBorder="1" applyAlignment="1">
      <alignment horizontal="right"/>
    </xf>
    <xf numFmtId="1" fontId="3" fillId="2" borderId="19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7"/>
  <sheetViews>
    <sheetView tabSelected="1" zoomScaleNormal="100" workbookViewId="0">
      <selection activeCell="E36" sqref="E36"/>
    </sheetView>
  </sheetViews>
  <sheetFormatPr defaultRowHeight="14.4" x14ac:dyDescent="0.3"/>
  <cols>
    <col min="1" max="1" width="9.5546875" style="54" customWidth="1"/>
    <col min="2" max="2" width="34.6640625" style="54" customWidth="1"/>
    <col min="3" max="3" width="13" style="54" customWidth="1"/>
    <col min="4" max="4" width="15" style="54" customWidth="1"/>
    <col min="5" max="5" width="15.109375" style="54" customWidth="1"/>
    <col min="6" max="6" width="13.6640625" style="54" customWidth="1"/>
    <col min="7" max="7" width="13.33203125" style="54" customWidth="1"/>
    <col min="8" max="8" width="13.109375" style="54" customWidth="1"/>
    <col min="9" max="9" width="14" style="54" customWidth="1"/>
    <col min="10" max="16384" width="8.88671875" style="54"/>
  </cols>
  <sheetData>
    <row r="2" spans="1:9" ht="15" thickBot="1" x14ac:dyDescent="0.35">
      <c r="H2" s="33" t="s">
        <v>50</v>
      </c>
      <c r="I2" s="33"/>
    </row>
    <row r="3" spans="1:9" ht="22.8" thickBot="1" x14ac:dyDescent="0.4">
      <c r="A3" s="34" t="s">
        <v>44</v>
      </c>
      <c r="B3" s="35"/>
      <c r="C3" s="35"/>
      <c r="D3" s="35"/>
      <c r="E3" s="35"/>
      <c r="F3" s="35"/>
      <c r="G3" s="35"/>
      <c r="H3" s="35"/>
      <c r="I3" s="36"/>
    </row>
    <row r="4" spans="1:9" s="55" customFormat="1" ht="14.25" customHeight="1" thickBot="1" x14ac:dyDescent="0.35">
      <c r="A4" s="40" t="s">
        <v>49</v>
      </c>
      <c r="B4" s="41"/>
      <c r="C4" s="41"/>
      <c r="D4" s="41"/>
      <c r="E4" s="41"/>
      <c r="F4" s="41"/>
      <c r="G4" s="41"/>
      <c r="H4" s="41"/>
      <c r="I4" s="42"/>
    </row>
    <row r="5" spans="1:9" s="55" customFormat="1" ht="13.65" customHeight="1" thickBot="1" x14ac:dyDescent="0.35">
      <c r="A5" s="37" t="s">
        <v>0</v>
      </c>
      <c r="B5" s="38"/>
      <c r="C5" s="38"/>
      <c r="D5" s="38"/>
      <c r="E5" s="38"/>
      <c r="F5" s="38"/>
      <c r="G5" s="38"/>
      <c r="H5" s="38"/>
      <c r="I5" s="39"/>
    </row>
    <row r="6" spans="1:9" s="55" customFormat="1" ht="39" customHeight="1" x14ac:dyDescent="0.3">
      <c r="A6" s="43" t="s">
        <v>4</v>
      </c>
      <c r="B6" s="43" t="s">
        <v>1</v>
      </c>
      <c r="C6" s="45" t="s">
        <v>35</v>
      </c>
      <c r="D6" s="45" t="s">
        <v>36</v>
      </c>
      <c r="E6" s="51" t="s">
        <v>37</v>
      </c>
      <c r="F6" s="45" t="s">
        <v>38</v>
      </c>
      <c r="G6" s="45" t="s">
        <v>39</v>
      </c>
      <c r="H6" s="47" t="s">
        <v>40</v>
      </c>
      <c r="I6" s="49" t="s">
        <v>41</v>
      </c>
    </row>
    <row r="7" spans="1:9" s="55" customFormat="1" ht="30" customHeight="1" thickBot="1" x14ac:dyDescent="0.35">
      <c r="A7" s="44"/>
      <c r="B7" s="44"/>
      <c r="C7" s="46"/>
      <c r="D7" s="46"/>
      <c r="E7" s="52"/>
      <c r="F7" s="46"/>
      <c r="G7" s="46"/>
      <c r="H7" s="48"/>
      <c r="I7" s="50"/>
    </row>
    <row r="8" spans="1:9" s="55" customFormat="1" ht="15.75" customHeight="1" thickBot="1" x14ac:dyDescent="0.35">
      <c r="A8" s="30"/>
      <c r="B8" s="31"/>
      <c r="C8" s="6">
        <v>1</v>
      </c>
      <c r="D8" s="6">
        <v>2</v>
      </c>
      <c r="E8" s="7">
        <v>3</v>
      </c>
      <c r="F8" s="6">
        <v>4</v>
      </c>
      <c r="G8" s="6">
        <v>5</v>
      </c>
      <c r="H8" s="6">
        <v>6</v>
      </c>
      <c r="I8" s="8">
        <v>7</v>
      </c>
    </row>
    <row r="9" spans="1:9" s="55" customFormat="1" ht="21" customHeight="1" x14ac:dyDescent="0.3">
      <c r="A9" s="1">
        <v>1</v>
      </c>
      <c r="B9" s="56" t="s">
        <v>5</v>
      </c>
      <c r="C9" s="74">
        <v>4</v>
      </c>
      <c r="D9" s="74">
        <v>53327</v>
      </c>
      <c r="E9" s="74">
        <v>22152</v>
      </c>
      <c r="F9" s="74">
        <v>31175</v>
      </c>
      <c r="G9" s="74">
        <v>7915</v>
      </c>
      <c r="H9" s="57">
        <f t="shared" ref="H9:H20" si="0">G9/F9*100</f>
        <v>25.388933440256618</v>
      </c>
      <c r="I9" s="58">
        <f t="shared" ref="I9:I20" si="1">G9/D9*100</f>
        <v>14.842387533519604</v>
      </c>
    </row>
    <row r="10" spans="1:9" s="55" customFormat="1" ht="21" customHeight="1" x14ac:dyDescent="0.3">
      <c r="A10" s="2">
        <v>2</v>
      </c>
      <c r="B10" s="59" t="s">
        <v>6</v>
      </c>
      <c r="C10" s="75">
        <v>4</v>
      </c>
      <c r="D10" s="75">
        <v>34623</v>
      </c>
      <c r="E10" s="75">
        <v>11850</v>
      </c>
      <c r="F10" s="75">
        <v>22773</v>
      </c>
      <c r="G10" s="75">
        <v>9671</v>
      </c>
      <c r="H10" s="60">
        <f t="shared" si="0"/>
        <v>42.466956483555087</v>
      </c>
      <c r="I10" s="61">
        <f t="shared" si="1"/>
        <v>27.932299338589957</v>
      </c>
    </row>
    <row r="11" spans="1:9" s="55" customFormat="1" ht="21" customHeight="1" x14ac:dyDescent="0.3">
      <c r="A11" s="2">
        <v>3</v>
      </c>
      <c r="B11" s="59" t="s">
        <v>7</v>
      </c>
      <c r="C11" s="75">
        <v>1</v>
      </c>
      <c r="D11" s="75">
        <v>3845</v>
      </c>
      <c r="E11" s="75">
        <v>84</v>
      </c>
      <c r="F11" s="75">
        <v>3761</v>
      </c>
      <c r="G11" s="75">
        <v>1721</v>
      </c>
      <c r="H11" s="60">
        <f t="shared" si="0"/>
        <v>45.75910662057963</v>
      </c>
      <c r="I11" s="61">
        <f t="shared" si="1"/>
        <v>44.7594278283485</v>
      </c>
    </row>
    <row r="12" spans="1:9" s="55" customFormat="1" ht="21" customHeight="1" x14ac:dyDescent="0.3">
      <c r="A12" s="2">
        <v>4</v>
      </c>
      <c r="B12" s="59" t="s">
        <v>8</v>
      </c>
      <c r="C12" s="75">
        <v>11</v>
      </c>
      <c r="D12" s="75">
        <v>75303</v>
      </c>
      <c r="E12" s="75">
        <v>133</v>
      </c>
      <c r="F12" s="75">
        <v>75170</v>
      </c>
      <c r="G12" s="75">
        <v>22190</v>
      </c>
      <c r="H12" s="60">
        <f t="shared" si="0"/>
        <v>29.519755221497938</v>
      </c>
      <c r="I12" s="61">
        <f t="shared" si="1"/>
        <v>29.467617491998993</v>
      </c>
    </row>
    <row r="13" spans="1:9" s="55" customFormat="1" ht="21" customHeight="1" x14ac:dyDescent="0.3">
      <c r="A13" s="2">
        <v>5</v>
      </c>
      <c r="B13" s="59" t="s">
        <v>9</v>
      </c>
      <c r="C13" s="75">
        <v>4</v>
      </c>
      <c r="D13" s="75">
        <v>42344</v>
      </c>
      <c r="E13" s="75">
        <v>4284</v>
      </c>
      <c r="F13" s="75">
        <v>38060</v>
      </c>
      <c r="G13" s="75">
        <v>7954</v>
      </c>
      <c r="H13" s="60">
        <f t="shared" si="0"/>
        <v>20.898581187598527</v>
      </c>
      <c r="I13" s="61">
        <f t="shared" si="1"/>
        <v>18.784243340260723</v>
      </c>
    </row>
    <row r="14" spans="1:9" s="55" customFormat="1" ht="21" customHeight="1" x14ac:dyDescent="0.3">
      <c r="A14" s="2">
        <v>6</v>
      </c>
      <c r="B14" s="59" t="s">
        <v>10</v>
      </c>
      <c r="C14" s="75">
        <v>5</v>
      </c>
      <c r="D14" s="75">
        <v>49240</v>
      </c>
      <c r="E14" s="75">
        <v>9011</v>
      </c>
      <c r="F14" s="75">
        <v>40229</v>
      </c>
      <c r="G14" s="75">
        <v>5909</v>
      </c>
      <c r="H14" s="60">
        <f t="shared" si="0"/>
        <v>14.688408859280619</v>
      </c>
      <c r="I14" s="61">
        <f t="shared" si="1"/>
        <v>12.000406173842403</v>
      </c>
    </row>
    <row r="15" spans="1:9" s="55" customFormat="1" ht="21" customHeight="1" x14ac:dyDescent="0.3">
      <c r="A15" s="2">
        <v>7</v>
      </c>
      <c r="B15" s="59" t="s">
        <v>11</v>
      </c>
      <c r="C15" s="75">
        <v>5</v>
      </c>
      <c r="D15" s="75">
        <v>22686</v>
      </c>
      <c r="E15" s="75">
        <v>77</v>
      </c>
      <c r="F15" s="75">
        <v>22609</v>
      </c>
      <c r="G15" s="75">
        <v>1969</v>
      </c>
      <c r="H15" s="60">
        <f t="shared" si="0"/>
        <v>8.7089212260604185</v>
      </c>
      <c r="I15" s="61">
        <f t="shared" si="1"/>
        <v>8.6793617208851277</v>
      </c>
    </row>
    <row r="16" spans="1:9" s="55" customFormat="1" ht="21" customHeight="1" x14ac:dyDescent="0.3">
      <c r="A16" s="2">
        <v>8</v>
      </c>
      <c r="B16" s="59" t="s">
        <v>12</v>
      </c>
      <c r="C16" s="75">
        <v>21</v>
      </c>
      <c r="D16" s="75">
        <v>116667</v>
      </c>
      <c r="E16" s="75">
        <v>10730</v>
      </c>
      <c r="F16" s="75">
        <v>105937</v>
      </c>
      <c r="G16" s="75">
        <v>30895</v>
      </c>
      <c r="H16" s="60">
        <f t="shared" si="0"/>
        <v>29.163559474027018</v>
      </c>
      <c r="I16" s="61">
        <f t="shared" si="1"/>
        <v>26.481352910420259</v>
      </c>
    </row>
    <row r="17" spans="1:9" s="55" customFormat="1" ht="21" customHeight="1" x14ac:dyDescent="0.3">
      <c r="A17" s="2">
        <v>9</v>
      </c>
      <c r="B17" s="59" t="s">
        <v>13</v>
      </c>
      <c r="C17" s="75">
        <v>28</v>
      </c>
      <c r="D17" s="75">
        <v>390883</v>
      </c>
      <c r="E17" s="75">
        <v>86330</v>
      </c>
      <c r="F17" s="75">
        <v>304553</v>
      </c>
      <c r="G17" s="75">
        <v>74922</v>
      </c>
      <c r="H17" s="60">
        <f t="shared" si="0"/>
        <v>24.600644222844629</v>
      </c>
      <c r="I17" s="61">
        <f t="shared" si="1"/>
        <v>19.167372333920891</v>
      </c>
    </row>
    <row r="18" spans="1:9" s="55" customFormat="1" ht="21" customHeight="1" x14ac:dyDescent="0.3">
      <c r="A18" s="2">
        <v>10</v>
      </c>
      <c r="B18" s="59" t="s">
        <v>14</v>
      </c>
      <c r="C18" s="75">
        <v>18</v>
      </c>
      <c r="D18" s="75">
        <v>360089</v>
      </c>
      <c r="E18" s="75">
        <v>128412</v>
      </c>
      <c r="F18" s="75">
        <v>231677</v>
      </c>
      <c r="G18" s="75">
        <v>41245</v>
      </c>
      <c r="H18" s="60">
        <f t="shared" si="0"/>
        <v>17.802803040439922</v>
      </c>
      <c r="I18" s="61">
        <f t="shared" si="1"/>
        <v>11.454112733240947</v>
      </c>
    </row>
    <row r="19" spans="1:9" s="55" customFormat="1" ht="21" customHeight="1" x14ac:dyDescent="0.3">
      <c r="A19" s="2">
        <v>11</v>
      </c>
      <c r="B19" s="59" t="s">
        <v>15</v>
      </c>
      <c r="C19" s="75">
        <v>3</v>
      </c>
      <c r="D19" s="75">
        <v>14632</v>
      </c>
      <c r="E19" s="75">
        <v>1866</v>
      </c>
      <c r="F19" s="75">
        <v>12766</v>
      </c>
      <c r="G19" s="75">
        <v>444</v>
      </c>
      <c r="H19" s="60">
        <f t="shared" si="0"/>
        <v>3.4779884067053111</v>
      </c>
      <c r="I19" s="61">
        <f t="shared" si="1"/>
        <v>3.0344450519409514</v>
      </c>
    </row>
    <row r="20" spans="1:9" s="55" customFormat="1" ht="21" customHeight="1" thickBot="1" x14ac:dyDescent="0.35">
      <c r="A20" s="20">
        <v>12</v>
      </c>
      <c r="B20" s="62" t="s">
        <v>16</v>
      </c>
      <c r="C20" s="76">
        <v>7</v>
      </c>
      <c r="D20" s="76">
        <v>58400</v>
      </c>
      <c r="E20" s="76">
        <v>9949</v>
      </c>
      <c r="F20" s="76">
        <v>48451</v>
      </c>
      <c r="G20" s="76">
        <v>12556</v>
      </c>
      <c r="H20" s="63">
        <f t="shared" si="0"/>
        <v>25.914841798930876</v>
      </c>
      <c r="I20" s="64">
        <f t="shared" si="1"/>
        <v>21.5</v>
      </c>
    </row>
    <row r="21" spans="1:9" s="55" customFormat="1" ht="21" customHeight="1" thickBot="1" x14ac:dyDescent="0.35">
      <c r="A21" s="3"/>
      <c r="B21" s="9" t="s">
        <v>17</v>
      </c>
      <c r="C21" s="13">
        <f>SUM(C9:C20)</f>
        <v>111</v>
      </c>
      <c r="D21" s="13">
        <f>SUM(D9:D20)</f>
        <v>1222039</v>
      </c>
      <c r="E21" s="13">
        <f>SUM(E9:E20)</f>
        <v>284878</v>
      </c>
      <c r="F21" s="13">
        <f>SUM(F9:F20)</f>
        <v>937161</v>
      </c>
      <c r="G21" s="13">
        <f>SUM(G9:G20)</f>
        <v>217391</v>
      </c>
      <c r="H21" s="11">
        <f t="shared" ref="H21:H33" si="2">G21/F21*100</f>
        <v>23.196761282212982</v>
      </c>
      <c r="I21" s="12">
        <f t="shared" ref="I21:I33" si="3">G21/D21*100</f>
        <v>17.789203126905115</v>
      </c>
    </row>
    <row r="22" spans="1:9" s="55" customFormat="1" ht="21" customHeight="1" x14ac:dyDescent="0.3">
      <c r="A22" s="1">
        <v>13</v>
      </c>
      <c r="B22" s="56" t="s">
        <v>18</v>
      </c>
      <c r="C22" s="74">
        <v>6</v>
      </c>
      <c r="D22" s="74">
        <v>41500</v>
      </c>
      <c r="E22" s="74">
        <v>312</v>
      </c>
      <c r="F22" s="74">
        <v>41188</v>
      </c>
      <c r="G22" s="74">
        <v>8662</v>
      </c>
      <c r="H22" s="57">
        <f t="shared" si="2"/>
        <v>21.030397203068855</v>
      </c>
      <c r="I22" s="58">
        <f t="shared" si="3"/>
        <v>20.872289156626504</v>
      </c>
    </row>
    <row r="23" spans="1:9" s="55" customFormat="1" ht="21" customHeight="1" x14ac:dyDescent="0.3">
      <c r="A23" s="1">
        <v>14</v>
      </c>
      <c r="B23" s="59" t="s">
        <v>19</v>
      </c>
      <c r="C23" s="75">
        <v>1</v>
      </c>
      <c r="D23" s="75">
        <v>13227</v>
      </c>
      <c r="E23" s="75">
        <v>0</v>
      </c>
      <c r="F23" s="75">
        <v>13227</v>
      </c>
      <c r="G23" s="75">
        <v>384</v>
      </c>
      <c r="H23" s="60">
        <f t="shared" si="2"/>
        <v>2.9031526423225222</v>
      </c>
      <c r="I23" s="61">
        <f t="shared" si="3"/>
        <v>2.9031526423225222</v>
      </c>
    </row>
    <row r="24" spans="1:9" s="55" customFormat="1" ht="21" customHeight="1" x14ac:dyDescent="0.3">
      <c r="A24" s="1">
        <v>15</v>
      </c>
      <c r="B24" s="59" t="s">
        <v>20</v>
      </c>
      <c r="C24" s="75">
        <v>1</v>
      </c>
      <c r="D24" s="75">
        <v>6288</v>
      </c>
      <c r="E24" s="75">
        <v>73</v>
      </c>
      <c r="F24" s="75">
        <v>6215</v>
      </c>
      <c r="G24" s="75">
        <v>204</v>
      </c>
      <c r="H24" s="60">
        <f t="shared" si="2"/>
        <v>3.2823813354786804</v>
      </c>
      <c r="I24" s="61">
        <f t="shared" si="3"/>
        <v>3.2442748091603053</v>
      </c>
    </row>
    <row r="25" spans="1:9" s="55" customFormat="1" ht="21" customHeight="1" x14ac:dyDescent="0.3">
      <c r="A25" s="1">
        <v>16</v>
      </c>
      <c r="B25" s="59" t="s">
        <v>21</v>
      </c>
      <c r="C25" s="75">
        <v>18</v>
      </c>
      <c r="D25" s="75">
        <v>131168</v>
      </c>
      <c r="E25" s="75">
        <v>9230</v>
      </c>
      <c r="F25" s="75">
        <v>121938</v>
      </c>
      <c r="G25" s="75">
        <v>54900</v>
      </c>
      <c r="H25" s="60">
        <f t="shared" si="2"/>
        <v>45.022880480244062</v>
      </c>
      <c r="I25" s="61">
        <f t="shared" si="3"/>
        <v>41.854720663576487</v>
      </c>
    </row>
    <row r="26" spans="1:9" s="55" customFormat="1" ht="21" customHeight="1" x14ac:dyDescent="0.3">
      <c r="A26" s="1">
        <v>17</v>
      </c>
      <c r="B26" s="59" t="s">
        <v>22</v>
      </c>
      <c r="C26" s="75">
        <v>2</v>
      </c>
      <c r="D26" s="75">
        <v>14047</v>
      </c>
      <c r="E26" s="75">
        <v>498</v>
      </c>
      <c r="F26" s="75">
        <v>13549</v>
      </c>
      <c r="G26" s="75">
        <v>2695</v>
      </c>
      <c r="H26" s="60">
        <f t="shared" si="2"/>
        <v>19.890766846261716</v>
      </c>
      <c r="I26" s="61">
        <f t="shared" si="3"/>
        <v>19.185591229444011</v>
      </c>
    </row>
    <row r="27" spans="1:9" s="55" customFormat="1" ht="21" customHeight="1" x14ac:dyDescent="0.3">
      <c r="A27" s="1">
        <v>18</v>
      </c>
      <c r="B27" s="59" t="s">
        <v>23</v>
      </c>
      <c r="C27" s="75">
        <v>3</v>
      </c>
      <c r="D27" s="75">
        <v>29287</v>
      </c>
      <c r="E27" s="75">
        <v>3210</v>
      </c>
      <c r="F27" s="75">
        <v>26077</v>
      </c>
      <c r="G27" s="75">
        <v>17281</v>
      </c>
      <c r="H27" s="60">
        <f t="shared" si="2"/>
        <v>66.269126049775664</v>
      </c>
      <c r="I27" s="61">
        <f t="shared" si="3"/>
        <v>59.005702188684396</v>
      </c>
    </row>
    <row r="28" spans="1:9" s="55" customFormat="1" ht="21" customHeight="1" x14ac:dyDescent="0.3">
      <c r="A28" s="1">
        <v>19</v>
      </c>
      <c r="B28" s="59" t="s">
        <v>24</v>
      </c>
      <c r="C28" s="75">
        <v>6</v>
      </c>
      <c r="D28" s="75">
        <v>42456</v>
      </c>
      <c r="E28" s="75">
        <v>343</v>
      </c>
      <c r="F28" s="75">
        <v>42113</v>
      </c>
      <c r="G28" s="75">
        <v>7153</v>
      </c>
      <c r="H28" s="60">
        <f t="shared" si="2"/>
        <v>16.985253959584927</v>
      </c>
      <c r="I28" s="61">
        <f t="shared" si="3"/>
        <v>16.848030902581495</v>
      </c>
    </row>
    <row r="29" spans="1:9" s="55" customFormat="1" ht="21" customHeight="1" x14ac:dyDescent="0.3">
      <c r="A29" s="1">
        <v>20</v>
      </c>
      <c r="B29" s="59" t="s">
        <v>25</v>
      </c>
      <c r="C29" s="75">
        <v>1</v>
      </c>
      <c r="D29" s="75">
        <v>2239</v>
      </c>
      <c r="E29" s="75">
        <v>0</v>
      </c>
      <c r="F29" s="75">
        <v>2239</v>
      </c>
      <c r="G29" s="75">
        <v>8634</v>
      </c>
      <c r="H29" s="60">
        <f t="shared" si="2"/>
        <v>385.61857972309065</v>
      </c>
      <c r="I29" s="61">
        <f t="shared" si="3"/>
        <v>385.61857972309065</v>
      </c>
    </row>
    <row r="30" spans="1:9" s="55" customFormat="1" ht="21" customHeight="1" thickBot="1" x14ac:dyDescent="0.35">
      <c r="A30" s="4">
        <v>21</v>
      </c>
      <c r="B30" s="62" t="s">
        <v>26</v>
      </c>
      <c r="C30" s="76">
        <v>2</v>
      </c>
      <c r="D30" s="76">
        <v>12061</v>
      </c>
      <c r="E30" s="76">
        <v>2924</v>
      </c>
      <c r="F30" s="76">
        <v>9137</v>
      </c>
      <c r="G30" s="76">
        <v>1353</v>
      </c>
      <c r="H30" s="63">
        <f t="shared" si="2"/>
        <v>14.807923826201161</v>
      </c>
      <c r="I30" s="64">
        <f t="shared" si="3"/>
        <v>11.217975292264324</v>
      </c>
    </row>
    <row r="31" spans="1:9" s="55" customFormat="1" ht="21" customHeight="1" thickBot="1" x14ac:dyDescent="0.35">
      <c r="A31" s="5"/>
      <c r="B31" s="10" t="s">
        <v>27</v>
      </c>
      <c r="C31" s="13">
        <f>SUM(C22:C30)</f>
        <v>40</v>
      </c>
      <c r="D31" s="13">
        <f>SUM(D22:D30)</f>
        <v>292273</v>
      </c>
      <c r="E31" s="13">
        <f>SUM(E22:E30)</f>
        <v>16590</v>
      </c>
      <c r="F31" s="13">
        <f t="shared" ref="F31:F37" si="4">D31-E31</f>
        <v>275683</v>
      </c>
      <c r="G31" s="13">
        <f>SUM(G22:G30)</f>
        <v>101266</v>
      </c>
      <c r="H31" s="11">
        <f t="shared" si="2"/>
        <v>36.732769158780194</v>
      </c>
      <c r="I31" s="12">
        <f t="shared" si="3"/>
        <v>34.647743719057182</v>
      </c>
    </row>
    <row r="32" spans="1:9" s="55" customFormat="1" ht="21" customHeight="1" x14ac:dyDescent="0.3">
      <c r="A32" s="1">
        <v>24</v>
      </c>
      <c r="B32" s="65" t="s">
        <v>48</v>
      </c>
      <c r="C32" s="66">
        <v>1</v>
      </c>
      <c r="D32" s="66">
        <v>16193</v>
      </c>
      <c r="E32" s="66">
        <v>0</v>
      </c>
      <c r="F32" s="66">
        <v>16193</v>
      </c>
      <c r="G32" s="66">
        <v>6314</v>
      </c>
      <c r="H32" s="57">
        <f t="shared" si="2"/>
        <v>38.99215710492188</v>
      </c>
      <c r="I32" s="58">
        <f t="shared" si="3"/>
        <v>38.99215710492188</v>
      </c>
    </row>
    <row r="33" spans="1:9" s="55" customFormat="1" ht="21" customHeight="1" thickBot="1" x14ac:dyDescent="0.35">
      <c r="A33" s="4">
        <v>25</v>
      </c>
      <c r="B33" s="67" t="s">
        <v>43</v>
      </c>
      <c r="C33" s="76">
        <v>8</v>
      </c>
      <c r="D33" s="76">
        <v>18053</v>
      </c>
      <c r="E33" s="76">
        <v>1104</v>
      </c>
      <c r="F33" s="76">
        <v>16949</v>
      </c>
      <c r="G33" s="76">
        <v>20692</v>
      </c>
      <c r="H33" s="63">
        <f t="shared" si="2"/>
        <v>122.08389875508881</v>
      </c>
      <c r="I33" s="64">
        <f t="shared" si="3"/>
        <v>114.61806901899961</v>
      </c>
    </row>
    <row r="34" spans="1:9" s="55" customFormat="1" ht="21" customHeight="1" thickBot="1" x14ac:dyDescent="0.35">
      <c r="A34" s="5"/>
      <c r="B34" s="10" t="s">
        <v>28</v>
      </c>
      <c r="C34" s="13">
        <f>C32+C33</f>
        <v>9</v>
      </c>
      <c r="D34" s="13">
        <f t="shared" ref="D34:G34" si="5">D32+D33</f>
        <v>34246</v>
      </c>
      <c r="E34" s="13">
        <f t="shared" si="5"/>
        <v>1104</v>
      </c>
      <c r="F34" s="13">
        <f t="shared" si="5"/>
        <v>33142</v>
      </c>
      <c r="G34" s="13">
        <f t="shared" si="5"/>
        <v>27006</v>
      </c>
      <c r="H34" s="11">
        <f t="shared" ref="H34:H45" si="6">G34/F34*100</f>
        <v>81.485728079174464</v>
      </c>
      <c r="I34" s="12">
        <f t="shared" ref="I34:I45" si="7">G34/D34*100</f>
        <v>78.858844828593121</v>
      </c>
    </row>
    <row r="35" spans="1:9" s="55" customFormat="1" ht="21" customHeight="1" thickBot="1" x14ac:dyDescent="0.35">
      <c r="A35" s="5"/>
      <c r="B35" s="10" t="s">
        <v>29</v>
      </c>
      <c r="C35" s="13">
        <f>SUM(C31,C34)</f>
        <v>49</v>
      </c>
      <c r="D35" s="13">
        <f>SUM(D31,D34)</f>
        <v>326519</v>
      </c>
      <c r="E35" s="13">
        <f>SUM(E31,E34)</f>
        <v>17694</v>
      </c>
      <c r="F35" s="13">
        <f t="shared" si="4"/>
        <v>308825</v>
      </c>
      <c r="G35" s="13">
        <f>SUM(G31,G34)</f>
        <v>128272</v>
      </c>
      <c r="H35" s="11">
        <f t="shared" si="6"/>
        <v>41.535497450012144</v>
      </c>
      <c r="I35" s="12">
        <f t="shared" si="7"/>
        <v>39.284697062039271</v>
      </c>
    </row>
    <row r="36" spans="1:9" s="55" customFormat="1" ht="21" customHeight="1" thickBot="1" x14ac:dyDescent="0.35">
      <c r="A36" s="4">
        <v>26</v>
      </c>
      <c r="B36" s="65" t="s">
        <v>30</v>
      </c>
      <c r="C36" s="75">
        <v>8</v>
      </c>
      <c r="D36" s="75">
        <v>17026</v>
      </c>
      <c r="E36" s="75">
        <v>710</v>
      </c>
      <c r="F36" s="75">
        <v>16316</v>
      </c>
      <c r="G36" s="75">
        <v>16241</v>
      </c>
      <c r="H36" s="11">
        <f t="shared" si="6"/>
        <v>99.540328511890166</v>
      </c>
      <c r="I36" s="12">
        <f t="shared" si="7"/>
        <v>95.389404440267825</v>
      </c>
    </row>
    <row r="37" spans="1:9" s="55" customFormat="1" ht="21" customHeight="1" thickBot="1" x14ac:dyDescent="0.35">
      <c r="A37" s="5"/>
      <c r="B37" s="10" t="s">
        <v>31</v>
      </c>
      <c r="C37" s="13">
        <f>SUM(C36:C36)</f>
        <v>8</v>
      </c>
      <c r="D37" s="13">
        <f t="shared" ref="D37:E37" si="8">SUM(D36:D36)</f>
        <v>17026</v>
      </c>
      <c r="E37" s="13">
        <f t="shared" si="8"/>
        <v>710</v>
      </c>
      <c r="F37" s="13">
        <f t="shared" si="4"/>
        <v>16316</v>
      </c>
      <c r="G37" s="13">
        <f>SUM(G36:G36)</f>
        <v>16241</v>
      </c>
      <c r="H37" s="11">
        <f t="shared" si="6"/>
        <v>99.540328511890166</v>
      </c>
      <c r="I37" s="12">
        <f t="shared" si="7"/>
        <v>95.389404440267825</v>
      </c>
    </row>
    <row r="38" spans="1:9" s="55" customFormat="1" ht="21" customHeight="1" thickBot="1" x14ac:dyDescent="0.35">
      <c r="A38" s="5"/>
      <c r="B38" s="10" t="s">
        <v>32</v>
      </c>
      <c r="C38" s="13">
        <f>SUM(C21,C35,C37)</f>
        <v>168</v>
      </c>
      <c r="D38" s="13">
        <f>SUM(D21,D35,D37)</f>
        <v>1565584</v>
      </c>
      <c r="E38" s="13">
        <f>SUM(E21,E35,E37)</f>
        <v>303282</v>
      </c>
      <c r="F38" s="13">
        <f>SUM(F21,F35,F37)</f>
        <v>1262302</v>
      </c>
      <c r="G38" s="13">
        <f>SUM(G21,G35,G37)</f>
        <v>361904</v>
      </c>
      <c r="H38" s="11">
        <f t="shared" si="6"/>
        <v>28.670159755747832</v>
      </c>
      <c r="I38" s="12">
        <f t="shared" si="7"/>
        <v>23.116230109658758</v>
      </c>
    </row>
    <row r="39" spans="1:9" s="55" customFormat="1" ht="21" customHeight="1" thickBot="1" x14ac:dyDescent="0.35">
      <c r="A39" s="4">
        <v>27</v>
      </c>
      <c r="B39" s="65" t="s">
        <v>46</v>
      </c>
      <c r="C39" s="75">
        <v>47</v>
      </c>
      <c r="D39" s="75">
        <v>183400</v>
      </c>
      <c r="E39" s="75">
        <v>3650</v>
      </c>
      <c r="F39" s="75">
        <v>179750</v>
      </c>
      <c r="G39" s="75">
        <v>29892</v>
      </c>
      <c r="H39" s="11">
        <f t="shared" si="6"/>
        <v>16.629763560500695</v>
      </c>
      <c r="I39" s="12">
        <f t="shared" si="7"/>
        <v>16.298800436205017</v>
      </c>
    </row>
    <row r="40" spans="1:9" s="55" customFormat="1" ht="21" customHeight="1" thickBot="1" x14ac:dyDescent="0.35">
      <c r="A40" s="23"/>
      <c r="B40" s="24" t="s">
        <v>33</v>
      </c>
      <c r="C40" s="25">
        <f>SUM(C39:C39)</f>
        <v>47</v>
      </c>
      <c r="D40" s="25">
        <f>SUM(D39:D39)</f>
        <v>183400</v>
      </c>
      <c r="E40" s="25">
        <f>SUM(E39:E39)</f>
        <v>3650</v>
      </c>
      <c r="F40" s="25">
        <f>SUM(F39:F39)</f>
        <v>179750</v>
      </c>
      <c r="G40" s="25">
        <f>SUM(G39:G39)</f>
        <v>29892</v>
      </c>
      <c r="H40" s="21">
        <f t="shared" si="6"/>
        <v>16.629763560500695</v>
      </c>
      <c r="I40" s="22">
        <f t="shared" si="7"/>
        <v>16.298800436205017</v>
      </c>
    </row>
    <row r="41" spans="1:9" s="55" customFormat="1" ht="21" customHeight="1" x14ac:dyDescent="0.3">
      <c r="A41" s="28">
        <v>28</v>
      </c>
      <c r="B41" s="68" t="s">
        <v>42</v>
      </c>
      <c r="C41" s="77">
        <v>3</v>
      </c>
      <c r="D41" s="77">
        <v>0</v>
      </c>
      <c r="E41" s="77">
        <v>0</v>
      </c>
      <c r="F41" s="77">
        <v>0</v>
      </c>
      <c r="G41" s="77">
        <v>2957</v>
      </c>
      <c r="H41" s="69"/>
      <c r="I41" s="70"/>
    </row>
    <row r="42" spans="1:9" s="55" customFormat="1" ht="21" customHeight="1" thickBot="1" x14ac:dyDescent="0.35">
      <c r="A42" s="29">
        <v>29</v>
      </c>
      <c r="B42" s="71" t="s">
        <v>47</v>
      </c>
      <c r="C42" s="78">
        <v>2</v>
      </c>
      <c r="D42" s="78">
        <v>12032</v>
      </c>
      <c r="E42" s="78">
        <v>18</v>
      </c>
      <c r="F42" s="78">
        <v>12014</v>
      </c>
      <c r="G42" s="78">
        <v>8</v>
      </c>
      <c r="H42" s="72">
        <f t="shared" si="6"/>
        <v>6.65889795238888E-2</v>
      </c>
      <c r="I42" s="73">
        <f t="shared" si="7"/>
        <v>6.6489361702127658E-2</v>
      </c>
    </row>
    <row r="43" spans="1:9" s="55" customFormat="1" ht="21" customHeight="1" thickBot="1" x14ac:dyDescent="0.35">
      <c r="A43" s="26"/>
      <c r="B43" s="27" t="s">
        <v>34</v>
      </c>
      <c r="C43" s="17">
        <f>C41+C42</f>
        <v>5</v>
      </c>
      <c r="D43" s="17">
        <f>D41+D42</f>
        <v>12032</v>
      </c>
      <c r="E43" s="17">
        <f>E41+E42</f>
        <v>18</v>
      </c>
      <c r="F43" s="17">
        <f>F41+F42</f>
        <v>12014</v>
      </c>
      <c r="G43" s="17">
        <f>G41+G42</f>
        <v>2965</v>
      </c>
      <c r="H43" s="18">
        <f t="shared" si="6"/>
        <v>24.679540536041287</v>
      </c>
      <c r="I43" s="19">
        <f t="shared" si="7"/>
        <v>24.642619680851062</v>
      </c>
    </row>
    <row r="44" spans="1:9" s="55" customFormat="1" ht="31.2" customHeight="1" thickBot="1" x14ac:dyDescent="0.35">
      <c r="A44" s="14"/>
      <c r="B44" s="79" t="s">
        <v>2</v>
      </c>
      <c r="C44" s="15"/>
      <c r="D44" s="15"/>
      <c r="E44" s="16"/>
      <c r="F44" s="15"/>
      <c r="G44" s="15"/>
      <c r="H44" s="11"/>
      <c r="I44" s="12"/>
    </row>
    <row r="45" spans="1:9" s="55" customFormat="1" ht="21" customHeight="1" thickBot="1" x14ac:dyDescent="0.35">
      <c r="A45" s="3"/>
      <c r="B45" s="9" t="s">
        <v>3</v>
      </c>
      <c r="C45" s="13">
        <f>SUM(C38,C40,C43,C44)</f>
        <v>220</v>
      </c>
      <c r="D45" s="13">
        <f>SUM(D38,D40,D43,D44)</f>
        <v>1761016</v>
      </c>
      <c r="E45" s="13">
        <f>SUM(E38,E40,E43,E44)</f>
        <v>306950</v>
      </c>
      <c r="F45" s="13">
        <f>SUM(F38,F40,F43,F44)</f>
        <v>1454066</v>
      </c>
      <c r="G45" s="13">
        <f>SUM(G38,G40,G43,G44)</f>
        <v>394761</v>
      </c>
      <c r="H45" s="11">
        <f t="shared" si="6"/>
        <v>27.148767662540763</v>
      </c>
      <c r="I45" s="12">
        <f t="shared" si="7"/>
        <v>22.416661745265234</v>
      </c>
    </row>
    <row r="46" spans="1:9" x14ac:dyDescent="0.3">
      <c r="H46" s="53" t="s">
        <v>45</v>
      </c>
      <c r="I46" s="53"/>
    </row>
    <row r="47" spans="1:9" x14ac:dyDescent="0.3">
      <c r="H47" s="32"/>
      <c r="I47" s="32"/>
    </row>
  </sheetData>
  <mergeCells count="15">
    <mergeCell ref="H47:I47"/>
    <mergeCell ref="H2:I2"/>
    <mergeCell ref="A3:I3"/>
    <mergeCell ref="A5:I5"/>
    <mergeCell ref="A4:I4"/>
    <mergeCell ref="A6:A7"/>
    <mergeCell ref="C6:C7"/>
    <mergeCell ref="H6:H7"/>
    <mergeCell ref="I6:I7"/>
    <mergeCell ref="B6:B7"/>
    <mergeCell ref="D6:D7"/>
    <mergeCell ref="E6:E7"/>
    <mergeCell ref="F6:F7"/>
    <mergeCell ref="G6:G7"/>
    <mergeCell ref="H46:I46"/>
  </mergeCells>
  <pageMargins left="0.45" right="0.25" top="1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 23</vt:lpstr>
      <vt:lpstr>'SEP 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2023-11-17T04:58:15Z</dcterms:modified>
</cp:coreProperties>
</file>