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100" windowHeight="6072" activeTab="1"/>
  </bookViews>
  <sheets>
    <sheet name="National Goal sheet 1 Sep 23" sheetId="1" r:id="rId1"/>
    <sheet name="National Goal Sheet 2 Sep 23" sheetId="2" r:id="rId2"/>
  </sheets>
  <definedNames>
    <definedName name="_xlnm.Print_Area" localSheetId="0">'National Goal sheet 1 Sep 23'!$A$1:$L$47</definedName>
    <definedName name="_xlnm.Print_Area" localSheetId="1">'National Goal Sheet 2 Sep 23'!$A$1:$J$48</definedName>
  </definedNames>
  <calcPr fullCalcOnLoad="1"/>
</workbook>
</file>

<file path=xl/sharedStrings.xml><?xml version="1.0" encoding="utf-8"?>
<sst xmlns="http://schemas.openxmlformats.org/spreadsheetml/2006/main" count="109" uniqueCount="57">
  <si>
    <t>BANK NAME</t>
  </si>
  <si>
    <t>TOTAL</t>
  </si>
  <si>
    <t>RRBs</t>
  </si>
  <si>
    <t>SYSTEM</t>
  </si>
  <si>
    <t>Com. Bks</t>
  </si>
  <si>
    <t>Sr. No</t>
  </si>
  <si>
    <t>% TO  Total Advances</t>
  </si>
  <si>
    <t>UCO BANK</t>
  </si>
  <si>
    <t>PUBLIC SECTOR BANKS</t>
  </si>
  <si>
    <t>Priority Sector Advances</t>
  </si>
  <si>
    <t>Agriculture Advances</t>
  </si>
  <si>
    <t>Export Credit</t>
  </si>
  <si>
    <t>Micro Advances</t>
  </si>
  <si>
    <t>Total Coop.Bks.</t>
  </si>
  <si>
    <t>GRAND TOTAL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</si>
  <si>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</si>
  <si>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</si>
  <si>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</si>
  <si>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</si>
  <si>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</si>
  <si>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</si>
  <si>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</si>
  <si>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</si>
  <si>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BANDHAN BANK</t>
  </si>
  <si>
    <t>PRIVATE SECTOR &amp; SMALL FIN. BANKS</t>
  </si>
  <si>
    <t>PUNJAB &amp; SIND BANK</t>
  </si>
  <si>
    <t>BANK OF INDIA</t>
  </si>
  <si>
    <t>BANK OF MAHARASHTRA</t>
  </si>
  <si>
    <t>KOTAK MAHINDRA BANK</t>
  </si>
  <si>
    <t>YES BANK</t>
  </si>
  <si>
    <t>FEDERAL BANK</t>
  </si>
  <si>
    <t>INDUSIND BANK</t>
  </si>
  <si>
    <t>PUNJAB GRAMIN BANK</t>
  </si>
  <si>
    <t>CAPITAL SMALL FINANCE BANK</t>
  </si>
  <si>
    <t>AU SMALL FINANCE BANK</t>
  </si>
  <si>
    <t>JANA SMALL FINANCE BANK</t>
  </si>
  <si>
    <t>UJJIVAN SMALL FINANCE BANK</t>
  </si>
  <si>
    <t>AXIS BANK</t>
  </si>
  <si>
    <t>IDBI BANK</t>
  </si>
  <si>
    <t>J&amp;K BANK</t>
  </si>
  <si>
    <t>HDFC BANK</t>
  </si>
  <si>
    <t>ICICI BANK</t>
  </si>
  <si>
    <t>PB. STATE COOPERATIVE BANK</t>
  </si>
  <si>
    <t>RBL Bank</t>
  </si>
  <si>
    <t xml:space="preserve">(Amount  in lacs) </t>
  </si>
  <si>
    <t>Total Advances as on 30.09.2023</t>
  </si>
  <si>
    <t>BANKWISE PERFORMANCE UNDER NATIONAL GOALS  AS AT 30.09.2023</t>
  </si>
  <si>
    <t>SLBC PUNJAB</t>
  </si>
  <si>
    <t>REGIONAL RURAL BANKS</t>
  </si>
  <si>
    <t>%age to Total Advances</t>
  </si>
  <si>
    <t>Advances to Small &amp; Marginal Farmers</t>
  </si>
  <si>
    <t xml:space="preserve">Advances to Women </t>
  </si>
  <si>
    <t>Weaker Sec. Advances</t>
  </si>
  <si>
    <t>(Amount ` in lac)</t>
  </si>
  <si>
    <t>BANKWISE PERFORMANCE UNDER NATIONAL  GOALS AS AT 30.09.2023</t>
  </si>
  <si>
    <t xml:space="preserve">                                                                                                                                             Annexure - 7</t>
  </si>
  <si>
    <t xml:space="preserve"> contd. Annexure 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</si>
</sst>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0"/>
  </numFmts>
  <fonts count="68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4"/>
      <color indexed="12"/>
      <name val="Times New Roman"/>
      <family val="1"/>
    </font>
    <font>
      <b/>
      <sz val="12"/>
      <name val="Tahoma"/>
      <family val="2"/>
    </font>
    <font>
      <sz val="14"/>
      <name val="Times New Roman"/>
      <family val="1"/>
    </font>
    <font>
      <b/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3"/>
      <color indexed="8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b/>
      <sz val="18"/>
      <color indexed="8"/>
      <name val="Tahoma"/>
      <family val="2"/>
    </font>
    <font>
      <b/>
      <sz val="16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3"/>
      <color theme="1"/>
      <name val="Tahoma"/>
      <family val="2"/>
    </font>
    <font>
      <b/>
      <sz val="10"/>
      <color rgb="FFFF000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13"/>
      <color theme="1"/>
      <name val="Arial"/>
      <family val="2"/>
    </font>
    <font>
      <b/>
      <sz val="18"/>
      <color theme="1"/>
      <name val="Tahoma"/>
      <family val="2"/>
    </font>
    <font>
      <b/>
      <sz val="8"/>
      <color theme="1"/>
      <name val="Tahoma"/>
      <family val="2"/>
    </font>
    <font>
      <b/>
      <sz val="16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10" fontId="56" fillId="0" borderId="10" xfId="6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10" fontId="56" fillId="0" borderId="13" xfId="60" applyNumberFormat="1" applyFont="1" applyFill="1" applyBorder="1" applyAlignment="1">
      <alignment horizontal="center" vertical="center"/>
    </xf>
    <xf numFmtId="10" fontId="56" fillId="0" borderId="12" xfId="60" applyNumberFormat="1" applyFont="1" applyFill="1" applyBorder="1" applyAlignment="1">
      <alignment horizontal="center" vertical="center"/>
    </xf>
    <xf numFmtId="10" fontId="56" fillId="0" borderId="14" xfId="60" applyNumberFormat="1" applyFont="1" applyFill="1" applyBorder="1" applyAlignment="1">
      <alignment horizontal="center" vertical="center"/>
    </xf>
    <xf numFmtId="10" fontId="56" fillId="0" borderId="11" xfId="60" applyNumberFormat="1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1" fontId="56" fillId="0" borderId="16" xfId="0" applyNumberFormat="1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/>
    </xf>
    <xf numFmtId="1" fontId="56" fillId="0" borderId="17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vertical="center"/>
    </xf>
    <xf numFmtId="10" fontId="56" fillId="0" borderId="20" xfId="60" applyNumberFormat="1" applyFont="1" applyFill="1" applyBorder="1" applyAlignment="1">
      <alignment horizontal="center" vertical="center"/>
    </xf>
    <xf numFmtId="1" fontId="56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10" fontId="56" fillId="0" borderId="22" xfId="61" applyNumberFormat="1" applyFont="1" applyFill="1" applyBorder="1" applyAlignment="1">
      <alignment horizontal="center"/>
    </xf>
    <xf numFmtId="1" fontId="56" fillId="0" borderId="10" xfId="0" applyNumberFormat="1" applyFont="1" applyFill="1" applyBorder="1" applyAlignment="1">
      <alignment horizontal="center"/>
    </xf>
    <xf numFmtId="10" fontId="56" fillId="0" borderId="10" xfId="61" applyNumberFormat="1" applyFont="1" applyFill="1" applyBorder="1" applyAlignment="1">
      <alignment horizontal="center"/>
    </xf>
    <xf numFmtId="1" fontId="56" fillId="0" borderId="17" xfId="0" applyNumberFormat="1" applyFont="1" applyFill="1" applyBorder="1" applyAlignment="1">
      <alignment horizontal="center"/>
    </xf>
    <xf numFmtId="1" fontId="56" fillId="0" borderId="23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1" fontId="56" fillId="0" borderId="16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vertical="center"/>
    </xf>
    <xf numFmtId="10" fontId="56" fillId="0" borderId="24" xfId="61" applyNumberFormat="1" applyFont="1" applyFill="1" applyBorder="1" applyAlignment="1">
      <alignment horizontal="center"/>
    </xf>
    <xf numFmtId="10" fontId="56" fillId="0" borderId="14" xfId="61" applyNumberFormat="1" applyFont="1" applyFill="1" applyBorder="1" applyAlignment="1">
      <alignment horizontal="center"/>
    </xf>
    <xf numFmtId="0" fontId="57" fillId="0" borderId="14" xfId="0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0" fontId="57" fillId="0" borderId="13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10" fontId="56" fillId="0" borderId="15" xfId="61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9" fillId="0" borderId="15" xfId="0" applyFont="1" applyFill="1" applyBorder="1" applyAlignment="1">
      <alignment/>
    </xf>
    <xf numFmtId="0" fontId="57" fillId="0" borderId="20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10" fontId="56" fillId="0" borderId="25" xfId="61" applyNumberFormat="1" applyFont="1" applyFill="1" applyBorder="1" applyAlignment="1">
      <alignment horizontal="center"/>
    </xf>
    <xf numFmtId="10" fontId="56" fillId="0" borderId="12" xfId="61" applyNumberFormat="1" applyFont="1" applyFill="1" applyBorder="1" applyAlignment="1">
      <alignment horizontal="center"/>
    </xf>
    <xf numFmtId="0" fontId="57" fillId="0" borderId="18" xfId="0" applyFont="1" applyFill="1" applyBorder="1" applyAlignment="1">
      <alignment horizontal="center"/>
    </xf>
    <xf numFmtId="10" fontId="56" fillId="0" borderId="26" xfId="61" applyNumberFormat="1" applyFont="1" applyFill="1" applyBorder="1" applyAlignment="1">
      <alignment horizontal="center"/>
    </xf>
    <xf numFmtId="10" fontId="56" fillId="0" borderId="13" xfId="61" applyNumberFormat="1" applyFont="1" applyFill="1" applyBorder="1" applyAlignment="1">
      <alignment horizontal="center"/>
    </xf>
    <xf numFmtId="0" fontId="59" fillId="0" borderId="16" xfId="0" applyFont="1" applyFill="1" applyBorder="1" applyAlignment="1">
      <alignment vertical="center"/>
    </xf>
    <xf numFmtId="0" fontId="59" fillId="0" borderId="17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59" fillId="0" borderId="27" xfId="0" applyFont="1" applyFill="1" applyBorder="1" applyAlignment="1">
      <alignment vertical="center"/>
    </xf>
    <xf numFmtId="1" fontId="56" fillId="0" borderId="13" xfId="0" applyNumberFormat="1" applyFont="1" applyFill="1" applyBorder="1" applyAlignment="1">
      <alignment horizontal="center" vertical="center" wrapText="1"/>
    </xf>
    <xf numFmtId="1" fontId="56" fillId="0" borderId="26" xfId="0" applyNumberFormat="1" applyFont="1" applyFill="1" applyBorder="1" applyAlignment="1">
      <alignment horizontal="center" vertical="center"/>
    </xf>
    <xf numFmtId="1" fontId="56" fillId="0" borderId="13" xfId="0" applyNumberFormat="1" applyFont="1" applyFill="1" applyBorder="1" applyAlignment="1">
      <alignment horizontal="center" vertical="center"/>
    </xf>
    <xf numFmtId="1" fontId="56" fillId="0" borderId="28" xfId="0" applyNumberFormat="1" applyFont="1" applyFill="1" applyBorder="1" applyAlignment="1">
      <alignment horizontal="center" vertical="center"/>
    </xf>
    <xf numFmtId="1" fontId="56" fillId="0" borderId="12" xfId="0" applyNumberFormat="1" applyFont="1" applyFill="1" applyBorder="1" applyAlignment="1">
      <alignment horizontal="center" vertical="center" wrapText="1"/>
    </xf>
    <xf numFmtId="1" fontId="56" fillId="0" borderId="25" xfId="0" applyNumberFormat="1" applyFont="1" applyFill="1" applyBorder="1" applyAlignment="1">
      <alignment horizontal="center" vertical="center"/>
    </xf>
    <xf numFmtId="1" fontId="56" fillId="0" borderId="29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" fontId="56" fillId="0" borderId="29" xfId="53" applyNumberFormat="1" applyFont="1" applyFill="1" applyBorder="1" applyAlignment="1" applyProtection="1">
      <alignment horizontal="center" vertical="center"/>
      <protection/>
    </xf>
    <xf numFmtId="1" fontId="56" fillId="0" borderId="24" xfId="0" applyNumberFormat="1" applyFont="1" applyFill="1" applyBorder="1" applyAlignment="1">
      <alignment horizontal="center" vertical="center"/>
    </xf>
    <xf numFmtId="1" fontId="56" fillId="0" borderId="30" xfId="0" applyNumberFormat="1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vertical="center"/>
    </xf>
    <xf numFmtId="1" fontId="56" fillId="0" borderId="18" xfId="0" applyNumberFormat="1" applyFont="1" applyFill="1" applyBorder="1" applyAlignment="1">
      <alignment horizontal="center" vertical="center" wrapText="1"/>
    </xf>
    <xf numFmtId="1" fontId="56" fillId="0" borderId="32" xfId="0" applyNumberFormat="1" applyFont="1" applyFill="1" applyBorder="1" applyAlignment="1">
      <alignment horizontal="center" vertical="center"/>
    </xf>
    <xf numFmtId="1" fontId="56" fillId="0" borderId="31" xfId="0" applyNumberFormat="1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vertical="center"/>
    </xf>
    <xf numFmtId="0" fontId="59" fillId="0" borderId="30" xfId="0" applyFont="1" applyFill="1" applyBorder="1" applyAlignment="1">
      <alignment vertical="center"/>
    </xf>
    <xf numFmtId="1" fontId="56" fillId="0" borderId="14" xfId="0" applyNumberFormat="1" applyFont="1" applyFill="1" applyBorder="1" applyAlignment="1">
      <alignment horizontal="center" vertical="center" wrapText="1"/>
    </xf>
    <xf numFmtId="1" fontId="56" fillId="0" borderId="0" xfId="0" applyNumberFormat="1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/>
    </xf>
    <xf numFmtId="1" fontId="56" fillId="0" borderId="15" xfId="0" applyNumberFormat="1" applyFont="1" applyFill="1" applyBorder="1" applyAlignment="1">
      <alignment horizontal="center" vertical="center"/>
    </xf>
    <xf numFmtId="1" fontId="56" fillId="0" borderId="33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/>
    </xf>
    <xf numFmtId="0" fontId="58" fillId="0" borderId="2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9" fillId="0" borderId="34" xfId="0" applyFont="1" applyFill="1" applyBorder="1" applyAlignment="1">
      <alignment vertical="center"/>
    </xf>
    <xf numFmtId="1" fontId="56" fillId="0" borderId="34" xfId="0" applyNumberFormat="1" applyFont="1" applyFill="1" applyBorder="1" applyAlignment="1">
      <alignment horizontal="center" vertical="center" wrapText="1"/>
    </xf>
    <xf numFmtId="1" fontId="56" fillId="0" borderId="28" xfId="0" applyNumberFormat="1" applyFont="1" applyFill="1" applyBorder="1" applyAlignment="1">
      <alignment horizontal="center"/>
    </xf>
    <xf numFmtId="1" fontId="56" fillId="0" borderId="27" xfId="0" applyNumberFormat="1" applyFont="1" applyFill="1" applyBorder="1" applyAlignment="1">
      <alignment horizontal="center" vertical="center" wrapText="1"/>
    </xf>
    <xf numFmtId="1" fontId="56" fillId="0" borderId="29" xfId="0" applyNumberFormat="1" applyFont="1" applyFill="1" applyBorder="1" applyAlignment="1">
      <alignment horizontal="center"/>
    </xf>
    <xf numFmtId="1" fontId="56" fillId="0" borderId="12" xfId="0" applyNumberFormat="1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vertical="center"/>
    </xf>
    <xf numFmtId="1" fontId="56" fillId="0" borderId="36" xfId="0" applyNumberFormat="1" applyFont="1" applyFill="1" applyBorder="1" applyAlignment="1">
      <alignment horizontal="center" vertical="center" wrapText="1"/>
    </xf>
    <xf numFmtId="1" fontId="56" fillId="0" borderId="14" xfId="0" applyNumberFormat="1" applyFont="1" applyFill="1" applyBorder="1" applyAlignment="1">
      <alignment horizontal="center" vertical="center"/>
    </xf>
    <xf numFmtId="1" fontId="56" fillId="0" borderId="30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1" fontId="6" fillId="0" borderId="0" xfId="0" applyNumberFormat="1" applyFont="1" applyFill="1" applyAlignment="1">
      <alignment horizontal="center"/>
    </xf>
    <xf numFmtId="0" fontId="59" fillId="0" borderId="14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" fontId="56" fillId="0" borderId="3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10" fontId="56" fillId="0" borderId="34" xfId="61" applyNumberFormat="1" applyFont="1" applyFill="1" applyBorder="1" applyAlignment="1">
      <alignment horizontal="center" vertical="center"/>
    </xf>
    <xf numFmtId="1" fontId="64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59" fillId="0" borderId="14" xfId="0" applyFont="1" applyFill="1" applyBorder="1" applyAlignment="1">
      <alignment/>
    </xf>
    <xf numFmtId="1" fontId="62" fillId="0" borderId="0" xfId="0" applyNumberFormat="1" applyFont="1" applyFill="1" applyAlignment="1">
      <alignment/>
    </xf>
    <xf numFmtId="0" fontId="59" fillId="0" borderId="16" xfId="0" applyFont="1" applyFill="1" applyBorder="1" applyAlignment="1">
      <alignment vertical="center"/>
    </xf>
    <xf numFmtId="0" fontId="59" fillId="0" borderId="17" xfId="0" applyFont="1" applyFill="1" applyBorder="1" applyAlignment="1">
      <alignment vertical="center"/>
    </xf>
    <xf numFmtId="0" fontId="59" fillId="0" borderId="2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34" borderId="31" xfId="0" applyFont="1" applyFill="1" applyBorder="1" applyAlignment="1">
      <alignment horizontal="center" vertical="center" wrapText="1"/>
    </xf>
    <xf numFmtId="0" fontId="61" fillId="34" borderId="37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19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65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right"/>
    </xf>
    <xf numFmtId="0" fontId="59" fillId="0" borderId="17" xfId="0" applyFont="1" applyFill="1" applyBorder="1" applyAlignment="1">
      <alignment horizontal="right"/>
    </xf>
    <xf numFmtId="0" fontId="59" fillId="0" borderId="38" xfId="0" applyFont="1" applyFill="1" applyBorder="1" applyAlignment="1">
      <alignment horizontal="right"/>
    </xf>
    <xf numFmtId="0" fontId="59" fillId="0" borderId="39" xfId="0" applyFont="1" applyFill="1" applyBorder="1" applyAlignment="1">
      <alignment horizontal="right"/>
    </xf>
    <xf numFmtId="0" fontId="61" fillId="0" borderId="14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left" vertical="center"/>
    </xf>
    <xf numFmtId="0" fontId="61" fillId="0" borderId="21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center" vertical="top" wrapText="1"/>
    </xf>
    <xf numFmtId="0" fontId="61" fillId="0" borderId="14" xfId="0" applyFont="1" applyFill="1" applyBorder="1" applyAlignment="1">
      <alignment horizontal="center" vertical="top" wrapText="1"/>
    </xf>
    <xf numFmtId="0" fontId="61" fillId="0" borderId="32" xfId="0" applyFont="1" applyFill="1" applyBorder="1" applyAlignment="1">
      <alignment horizontal="center" vertical="center" wrapText="1"/>
    </xf>
    <xf numFmtId="0" fontId="61" fillId="0" borderId="40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center" vertical="top" wrapText="1"/>
    </xf>
    <xf numFmtId="0" fontId="57" fillId="34" borderId="20" xfId="0" applyFont="1" applyFill="1" applyBorder="1" applyAlignment="1">
      <alignment horizontal="center" vertical="top" wrapText="1"/>
    </xf>
    <xf numFmtId="0" fontId="66" fillId="0" borderId="38" xfId="0" applyFont="1" applyFill="1" applyBorder="1" applyAlignment="1">
      <alignment horizontal="right" vertical="center"/>
    </xf>
    <xf numFmtId="0" fontId="58" fillId="0" borderId="16" xfId="0" applyFont="1" applyFill="1" applyBorder="1" applyAlignment="1">
      <alignment horizontal="left" vertical="center"/>
    </xf>
    <xf numFmtId="0" fontId="58" fillId="0" borderId="17" xfId="0" applyFont="1" applyFill="1" applyBorder="1" applyAlignment="1">
      <alignment horizontal="left" vertical="center"/>
    </xf>
    <xf numFmtId="0" fontId="58" fillId="0" borderId="22" xfId="0" applyFont="1" applyFill="1" applyBorder="1" applyAlignment="1">
      <alignment horizontal="left" vertical="center"/>
    </xf>
    <xf numFmtId="0" fontId="59" fillId="0" borderId="16" xfId="0" applyFont="1" applyFill="1" applyBorder="1" applyAlignment="1">
      <alignment horizontal="left" vertical="center"/>
    </xf>
    <xf numFmtId="0" fontId="59" fillId="0" borderId="17" xfId="0" applyFont="1" applyFill="1" applyBorder="1" applyAlignment="1">
      <alignment horizontal="left" vertical="center"/>
    </xf>
    <xf numFmtId="0" fontId="59" fillId="0" borderId="22" xfId="0" applyFont="1" applyFill="1" applyBorder="1" applyAlignment="1">
      <alignment horizontal="left" vertical="center"/>
    </xf>
    <xf numFmtId="10" fontId="59" fillId="0" borderId="16" xfId="61" applyNumberFormat="1" applyFont="1" applyFill="1" applyBorder="1" applyAlignment="1">
      <alignment horizontal="left" vertical="center"/>
    </xf>
    <xf numFmtId="10" fontId="59" fillId="0" borderId="17" xfId="61" applyNumberFormat="1" applyFont="1" applyFill="1" applyBorder="1" applyAlignment="1">
      <alignment horizontal="left" vertical="center"/>
    </xf>
    <xf numFmtId="10" fontId="59" fillId="0" borderId="22" xfId="61" applyNumberFormat="1" applyFont="1" applyFill="1" applyBorder="1" applyAlignment="1">
      <alignment horizontal="left" vertical="center"/>
    </xf>
    <xf numFmtId="0" fontId="67" fillId="0" borderId="21" xfId="0" applyFont="1" applyFill="1" applyBorder="1" applyAlignment="1">
      <alignment horizontal="right" vertical="center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vertical="center" wrapText="1"/>
    </xf>
    <xf numFmtId="0" fontId="56" fillId="0" borderId="22" xfId="0" applyFont="1" applyFill="1" applyBorder="1" applyAlignment="1">
      <alignment vertical="center" wrapText="1"/>
    </xf>
    <xf numFmtId="0" fontId="57" fillId="0" borderId="16" xfId="0" applyFont="1" applyFill="1" applyBorder="1" applyAlignment="1">
      <alignment horizontal="right"/>
    </xf>
    <xf numFmtId="0" fontId="57" fillId="0" borderId="17" xfId="0" applyFont="1" applyFill="1" applyBorder="1" applyAlignment="1">
      <alignment horizontal="right"/>
    </xf>
    <xf numFmtId="0" fontId="57" fillId="0" borderId="22" xfId="0" applyFont="1" applyFill="1" applyBorder="1" applyAlignment="1">
      <alignment horizontal="right"/>
    </xf>
    <xf numFmtId="0" fontId="57" fillId="0" borderId="41" xfId="0" applyFont="1" applyFill="1" applyBorder="1" applyAlignment="1">
      <alignment horizontal="center" vertical="top"/>
    </xf>
    <xf numFmtId="0" fontId="57" fillId="0" borderId="42" xfId="0" applyFont="1" applyFill="1" applyBorder="1" applyAlignment="1">
      <alignment horizontal="center" vertical="top"/>
    </xf>
    <xf numFmtId="0" fontId="57" fillId="0" borderId="11" xfId="0" applyFont="1" applyFill="1" applyBorder="1" applyAlignment="1">
      <alignment horizontal="left" vertical="top"/>
    </xf>
    <xf numFmtId="0" fontId="57" fillId="0" borderId="19" xfId="0" applyFont="1" applyFill="1" applyBorder="1" applyAlignment="1">
      <alignment horizontal="left" vertical="top"/>
    </xf>
    <xf numFmtId="0" fontId="57" fillId="0" borderId="11" xfId="0" applyFont="1" applyFill="1" applyBorder="1" applyAlignment="1">
      <alignment horizontal="center" vertical="top" wrapText="1"/>
    </xf>
    <xf numFmtId="0" fontId="57" fillId="0" borderId="19" xfId="0" applyFont="1" applyFill="1" applyBorder="1" applyAlignment="1">
      <alignment horizontal="center" vertical="top" wrapText="1"/>
    </xf>
    <xf numFmtId="0" fontId="57" fillId="0" borderId="43" xfId="0" applyFont="1" applyFill="1" applyBorder="1" applyAlignment="1">
      <alignment horizontal="center" vertical="top" wrapText="1"/>
    </xf>
    <xf numFmtId="0" fontId="57" fillId="0" borderId="44" xfId="0" applyFont="1" applyFill="1" applyBorder="1" applyAlignment="1">
      <alignment horizontal="center" vertical="top" wrapText="1"/>
    </xf>
    <xf numFmtId="0" fontId="57" fillId="0" borderId="18" xfId="0" applyFont="1" applyFill="1" applyBorder="1" applyAlignment="1">
      <alignment horizontal="center" vertical="top" wrapText="1"/>
    </xf>
    <xf numFmtId="0" fontId="57" fillId="0" borderId="20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view="pageBreakPreview" zoomScale="70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7" sqref="B7:K7"/>
    </sheetView>
  </sheetViews>
  <sheetFormatPr defaultColWidth="9.140625" defaultRowHeight="409.5" customHeight="1"/>
  <cols>
    <col min="1" max="1" width="6.421875" style="54" customWidth="1"/>
    <col min="2" max="2" width="38.28125" style="56" customWidth="1"/>
    <col min="3" max="3" width="15.7109375" style="83" customWidth="1"/>
    <col min="4" max="4" width="15.8515625" style="55" customWidth="1"/>
    <col min="5" max="5" width="14.00390625" style="56" customWidth="1"/>
    <col min="6" max="6" width="16.140625" style="55" customWidth="1"/>
    <col min="7" max="7" width="15.7109375" style="56" customWidth="1"/>
    <col min="8" max="8" width="13.140625" style="55" customWidth="1"/>
    <col min="9" max="9" width="15.421875" style="56" customWidth="1"/>
    <col min="10" max="10" width="13.8515625" style="55" customWidth="1"/>
    <col min="11" max="11" width="14.7109375" style="56" customWidth="1"/>
    <col min="12" max="12" width="23.421875" style="1" customWidth="1"/>
    <col min="13" max="15" width="8.8515625" style="1" customWidth="1"/>
    <col min="16" max="16" width="0" style="1" hidden="1" customWidth="1"/>
    <col min="17" max="16384" width="8.8515625" style="1" customWidth="1"/>
  </cols>
  <sheetData>
    <row r="1" spans="1:10" s="89" customFormat="1" ht="3.75" customHeight="1">
      <c r="A1" s="85"/>
      <c r="B1" s="86"/>
      <c r="C1" s="87"/>
      <c r="D1" s="130"/>
      <c r="E1" s="130"/>
      <c r="F1" s="130"/>
      <c r="G1" s="130"/>
      <c r="H1" s="88"/>
      <c r="J1" s="88"/>
    </row>
    <row r="2" spans="1:11" ht="34.5" customHeight="1" thickBot="1">
      <c r="A2" s="129" t="s">
        <v>55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34.5" customHeight="1" thickBot="1">
      <c r="A3" s="131" t="s">
        <v>46</v>
      </c>
      <c r="B3" s="132"/>
      <c r="C3" s="132"/>
      <c r="D3" s="132"/>
      <c r="E3" s="132"/>
      <c r="F3" s="132"/>
      <c r="G3" s="132"/>
      <c r="H3" s="132"/>
      <c r="I3" s="132"/>
      <c r="J3" s="132"/>
      <c r="K3" s="133"/>
    </row>
    <row r="4" spans="1:11" ht="21" customHeight="1" thickBot="1">
      <c r="A4" s="134" t="s">
        <v>44</v>
      </c>
      <c r="B4" s="135"/>
      <c r="C4" s="135"/>
      <c r="D4" s="136"/>
      <c r="E4" s="136"/>
      <c r="F4" s="136"/>
      <c r="G4" s="136"/>
      <c r="H4" s="136"/>
      <c r="I4" s="136"/>
      <c r="J4" s="136"/>
      <c r="K4" s="137"/>
    </row>
    <row r="5" spans="1:11" s="57" customFormat="1" ht="24.75" customHeight="1">
      <c r="A5" s="118" t="s">
        <v>5</v>
      </c>
      <c r="B5" s="139" t="s">
        <v>0</v>
      </c>
      <c r="C5" s="141" t="s">
        <v>45</v>
      </c>
      <c r="D5" s="143" t="s">
        <v>9</v>
      </c>
      <c r="E5" s="118" t="s">
        <v>6</v>
      </c>
      <c r="F5" s="124" t="s">
        <v>10</v>
      </c>
      <c r="G5" s="118" t="s">
        <v>6</v>
      </c>
      <c r="H5" s="120" t="s">
        <v>11</v>
      </c>
      <c r="I5" s="122" t="s">
        <v>6</v>
      </c>
      <c r="J5" s="124" t="s">
        <v>12</v>
      </c>
      <c r="K5" s="118" t="s">
        <v>6</v>
      </c>
    </row>
    <row r="6" spans="1:11" ht="18" customHeight="1" thickBot="1">
      <c r="A6" s="138"/>
      <c r="B6" s="140"/>
      <c r="C6" s="142"/>
      <c r="D6" s="144"/>
      <c r="E6" s="119"/>
      <c r="F6" s="125"/>
      <c r="G6" s="119"/>
      <c r="H6" s="121"/>
      <c r="I6" s="123"/>
      <c r="J6" s="125"/>
      <c r="K6" s="119"/>
    </row>
    <row r="7" spans="1:11" ht="21.75" customHeight="1" thickBot="1">
      <c r="A7" s="14"/>
      <c r="B7" s="126" t="s">
        <v>8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1:11" ht="32.25" customHeight="1">
      <c r="A8" s="15">
        <v>1</v>
      </c>
      <c r="B8" s="58" t="s">
        <v>15</v>
      </c>
      <c r="C8" s="59">
        <v>4372873.1566249</v>
      </c>
      <c r="D8" s="60">
        <v>2504824.1255544997</v>
      </c>
      <c r="E8" s="5">
        <f aca="true" t="shared" si="0" ref="E8:E20">SUM(D8/C8)</f>
        <v>0.572809691897807</v>
      </c>
      <c r="F8" s="61">
        <v>1368272.6706336997</v>
      </c>
      <c r="G8" s="5">
        <f aca="true" t="shared" si="1" ref="G8:G20">SUM(F8/C8)</f>
        <v>0.3129001509135401</v>
      </c>
      <c r="H8" s="62">
        <v>0</v>
      </c>
      <c r="I8" s="5">
        <f aca="true" t="shared" si="2" ref="I8:I20">SUM(H8/C8)</f>
        <v>0</v>
      </c>
      <c r="J8" s="62">
        <v>414062.1377617001</v>
      </c>
      <c r="K8" s="5">
        <f>SUM(J8/C8)</f>
        <v>0.09468880594773169</v>
      </c>
    </row>
    <row r="9" spans="1:11" ht="32.25" customHeight="1">
      <c r="A9" s="4">
        <v>2</v>
      </c>
      <c r="B9" s="58" t="s">
        <v>25</v>
      </c>
      <c r="C9" s="63">
        <v>1472030.712</v>
      </c>
      <c r="D9" s="64">
        <v>1088487.8139600002</v>
      </c>
      <c r="E9" s="6">
        <f t="shared" si="0"/>
        <v>0.739446402229684</v>
      </c>
      <c r="F9" s="61">
        <v>694706.61323</v>
      </c>
      <c r="G9" s="6">
        <f t="shared" si="1"/>
        <v>0.4719375808987877</v>
      </c>
      <c r="H9" s="65">
        <v>12053.18754</v>
      </c>
      <c r="I9" s="6">
        <f t="shared" si="2"/>
        <v>0.008188135914381656</v>
      </c>
      <c r="J9" s="65">
        <v>196563.93232000002</v>
      </c>
      <c r="K9" s="6">
        <f aca="true" t="shared" si="3" ref="K9:K47">SUM(J9/C9)</f>
        <v>0.1335324940693221</v>
      </c>
    </row>
    <row r="10" spans="1:14" ht="32.25" customHeight="1">
      <c r="A10" s="15">
        <v>3</v>
      </c>
      <c r="B10" s="58" t="s">
        <v>7</v>
      </c>
      <c r="C10" s="63">
        <v>429527.22759200004</v>
      </c>
      <c r="D10" s="64">
        <v>324314.999152936</v>
      </c>
      <c r="E10" s="6">
        <f>SUM(D10/C10)</f>
        <v>0.7550510848196957</v>
      </c>
      <c r="F10" s="61">
        <v>89088.99070240001</v>
      </c>
      <c r="G10" s="6">
        <f t="shared" si="1"/>
        <v>0.20741174244493762</v>
      </c>
      <c r="H10" s="65">
        <v>12799.631828336</v>
      </c>
      <c r="I10" s="6">
        <f t="shared" si="2"/>
        <v>0.02979934915905758</v>
      </c>
      <c r="J10" s="65">
        <v>95000</v>
      </c>
      <c r="K10" s="6">
        <f t="shared" si="3"/>
        <v>0.22117340624152176</v>
      </c>
      <c r="N10" s="66"/>
    </row>
    <row r="11" spans="1:12" s="56" customFormat="1" ht="32.25" customHeight="1">
      <c r="A11" s="4">
        <v>4</v>
      </c>
      <c r="B11" s="58" t="s">
        <v>16</v>
      </c>
      <c r="C11" s="63">
        <v>756210.9283921</v>
      </c>
      <c r="D11" s="64">
        <v>403727.8166158</v>
      </c>
      <c r="E11" s="6">
        <f t="shared" si="0"/>
        <v>0.5338825471277303</v>
      </c>
      <c r="F11" s="61">
        <v>139256.20997210004</v>
      </c>
      <c r="G11" s="6">
        <f t="shared" si="1"/>
        <v>0.18414995703407083</v>
      </c>
      <c r="H11" s="65">
        <v>0</v>
      </c>
      <c r="I11" s="6">
        <f t="shared" si="2"/>
        <v>0</v>
      </c>
      <c r="J11" s="65">
        <v>105322.71</v>
      </c>
      <c r="K11" s="6">
        <f t="shared" si="3"/>
        <v>0.1392768949054245</v>
      </c>
      <c r="L11" s="1"/>
    </row>
    <row r="12" spans="1:11" ht="32.25" customHeight="1">
      <c r="A12" s="15">
        <v>5</v>
      </c>
      <c r="B12" s="58" t="s">
        <v>26</v>
      </c>
      <c r="C12" s="63">
        <v>702702</v>
      </c>
      <c r="D12" s="64">
        <v>469995.07503249974</v>
      </c>
      <c r="E12" s="6">
        <f t="shared" si="0"/>
        <v>0.6688398140783713</v>
      </c>
      <c r="F12" s="61">
        <v>293533.5606645</v>
      </c>
      <c r="G12" s="6">
        <f t="shared" si="1"/>
        <v>0.41772125405150407</v>
      </c>
      <c r="H12" s="65">
        <v>3678.6577501</v>
      </c>
      <c r="I12" s="6">
        <f t="shared" si="2"/>
        <v>0.005235018187083572</v>
      </c>
      <c r="J12" s="65">
        <v>92759.93307300002</v>
      </c>
      <c r="K12" s="6">
        <f t="shared" si="3"/>
        <v>0.13200465214699833</v>
      </c>
    </row>
    <row r="13" spans="1:11" ht="32.25" customHeight="1">
      <c r="A13" s="4">
        <v>6</v>
      </c>
      <c r="B13" s="58" t="s">
        <v>27</v>
      </c>
      <c r="C13" s="63">
        <v>108666.28762</v>
      </c>
      <c r="D13" s="64">
        <v>54970.56991969999</v>
      </c>
      <c r="E13" s="6">
        <f t="shared" si="0"/>
        <v>0.5058659049063039</v>
      </c>
      <c r="F13" s="61">
        <v>4095.1038894999992</v>
      </c>
      <c r="G13" s="6">
        <f t="shared" si="1"/>
        <v>0.037685136569865635</v>
      </c>
      <c r="H13" s="65">
        <v>820</v>
      </c>
      <c r="I13" s="6">
        <f t="shared" si="2"/>
        <v>0.0075460385917249205</v>
      </c>
      <c r="J13" s="65">
        <v>19835.25453</v>
      </c>
      <c r="K13" s="6">
        <f t="shared" si="3"/>
        <v>0.18253365385373968</v>
      </c>
    </row>
    <row r="14" spans="1:11" ht="32.25" customHeight="1">
      <c r="A14" s="15">
        <v>7</v>
      </c>
      <c r="B14" s="58" t="s">
        <v>17</v>
      </c>
      <c r="C14" s="63">
        <v>1146135.5086424001</v>
      </c>
      <c r="D14" s="64">
        <v>838873.0800907506</v>
      </c>
      <c r="E14" s="6">
        <f t="shared" si="0"/>
        <v>0.7319143973511452</v>
      </c>
      <c r="F14" s="61">
        <v>422200.6598883001</v>
      </c>
      <c r="G14" s="6">
        <f t="shared" si="1"/>
        <v>0.368368885445664</v>
      </c>
      <c r="H14" s="65">
        <v>0</v>
      </c>
      <c r="I14" s="6">
        <f t="shared" si="2"/>
        <v>0</v>
      </c>
      <c r="J14" s="65">
        <v>196050.96145872402</v>
      </c>
      <c r="K14" s="6">
        <f t="shared" si="3"/>
        <v>0.17105391114785964</v>
      </c>
    </row>
    <row r="15" spans="1:11" ht="32.25" customHeight="1">
      <c r="A15" s="4">
        <v>8</v>
      </c>
      <c r="B15" s="58" t="s">
        <v>18</v>
      </c>
      <c r="C15" s="63">
        <v>445966.0739606001</v>
      </c>
      <c r="D15" s="64">
        <v>295698.3715330567</v>
      </c>
      <c r="E15" s="6">
        <f t="shared" si="0"/>
        <v>0.6630512695886838</v>
      </c>
      <c r="F15" s="61">
        <v>88381.51999999999</v>
      </c>
      <c r="G15" s="6">
        <f t="shared" si="1"/>
        <v>0.19817991807109583</v>
      </c>
      <c r="H15" s="67">
        <v>0</v>
      </c>
      <c r="I15" s="6">
        <f t="shared" si="2"/>
        <v>0</v>
      </c>
      <c r="J15" s="65">
        <v>91299.73134236998</v>
      </c>
      <c r="K15" s="6">
        <f t="shared" si="3"/>
        <v>0.20472349058201247</v>
      </c>
    </row>
    <row r="16" spans="1:11" ht="32.25" customHeight="1">
      <c r="A16" s="15">
        <v>9</v>
      </c>
      <c r="B16" s="58" t="s">
        <v>19</v>
      </c>
      <c r="C16" s="63">
        <v>662507.3311734998</v>
      </c>
      <c r="D16" s="64">
        <v>295039.6197308</v>
      </c>
      <c r="E16" s="6">
        <f t="shared" si="0"/>
        <v>0.44533789416065184</v>
      </c>
      <c r="F16" s="61">
        <v>111775.74816120003</v>
      </c>
      <c r="G16" s="6">
        <f t="shared" si="1"/>
        <v>0.1687162434311656</v>
      </c>
      <c r="H16" s="65">
        <v>0</v>
      </c>
      <c r="I16" s="6">
        <f t="shared" si="2"/>
        <v>0</v>
      </c>
      <c r="J16" s="65">
        <v>63561.2792433</v>
      </c>
      <c r="K16" s="6">
        <f t="shared" si="3"/>
        <v>0.09594049190476708</v>
      </c>
    </row>
    <row r="17" spans="1:11" ht="32.25" customHeight="1">
      <c r="A17" s="4">
        <v>10</v>
      </c>
      <c r="B17" s="58" t="s">
        <v>20</v>
      </c>
      <c r="C17" s="63">
        <v>285364</v>
      </c>
      <c r="D17" s="64">
        <v>123973</v>
      </c>
      <c r="E17" s="6">
        <f t="shared" si="0"/>
        <v>0.43443812113651337</v>
      </c>
      <c r="F17" s="61">
        <v>22990</v>
      </c>
      <c r="G17" s="6">
        <f t="shared" si="1"/>
        <v>0.08056377118347094</v>
      </c>
      <c r="H17" s="65">
        <v>0</v>
      </c>
      <c r="I17" s="6">
        <f t="shared" si="2"/>
        <v>0</v>
      </c>
      <c r="J17" s="65">
        <v>40700</v>
      </c>
      <c r="K17" s="6">
        <f t="shared" si="3"/>
        <v>0.14262485807600117</v>
      </c>
    </row>
    <row r="18" spans="1:11" ht="32.25" customHeight="1">
      <c r="A18" s="15">
        <v>11</v>
      </c>
      <c r="B18" s="58" t="s">
        <v>21</v>
      </c>
      <c r="C18" s="63">
        <v>7096000</v>
      </c>
      <c r="D18" s="64">
        <v>2244822.43</v>
      </c>
      <c r="E18" s="6">
        <f t="shared" si="0"/>
        <v>0.3163503988162345</v>
      </c>
      <c r="F18" s="61">
        <v>783589.88</v>
      </c>
      <c r="G18" s="6">
        <f t="shared" si="1"/>
        <v>0.11042698421645998</v>
      </c>
      <c r="H18" s="65">
        <v>51847.939999999995</v>
      </c>
      <c r="I18" s="6">
        <f t="shared" si="2"/>
        <v>0.007306643179255918</v>
      </c>
      <c r="J18" s="65">
        <v>240740.10000000006</v>
      </c>
      <c r="K18" s="6">
        <f t="shared" si="3"/>
        <v>0.03392616967305525</v>
      </c>
    </row>
    <row r="19" spans="1:11" ht="32.25" customHeight="1" thickBot="1">
      <c r="A19" s="4">
        <v>12</v>
      </c>
      <c r="B19" s="58" t="s">
        <v>22</v>
      </c>
      <c r="C19" s="63">
        <v>1219463.3354314996</v>
      </c>
      <c r="D19" s="68">
        <v>1002704.3567090998</v>
      </c>
      <c r="E19" s="7">
        <f t="shared" si="0"/>
        <v>0.8222505159241209</v>
      </c>
      <c r="F19" s="61">
        <v>386958.9625041</v>
      </c>
      <c r="G19" s="7">
        <f t="shared" si="1"/>
        <v>0.31731906262452486</v>
      </c>
      <c r="H19" s="69">
        <v>23466</v>
      </c>
      <c r="I19" s="7">
        <f t="shared" si="2"/>
        <v>0.01924289096539069</v>
      </c>
      <c r="J19" s="69">
        <v>167101.1430279</v>
      </c>
      <c r="K19" s="7">
        <f t="shared" si="3"/>
        <v>0.13702842731944234</v>
      </c>
    </row>
    <row r="20" spans="1:11" ht="32.25" customHeight="1" thickBot="1">
      <c r="A20" s="16"/>
      <c r="B20" s="53" t="s">
        <v>1</v>
      </c>
      <c r="C20" s="11">
        <f>SUM(C8:C19)</f>
        <v>18697446.561437003</v>
      </c>
      <c r="D20" s="22">
        <f>SUM(D8:D19)</f>
        <v>9647431.258299144</v>
      </c>
      <c r="E20" s="2">
        <f t="shared" si="0"/>
        <v>0.5159758701060667</v>
      </c>
      <c r="F20" s="12">
        <f>SUM(F8:F19)</f>
        <v>4404849.919645799</v>
      </c>
      <c r="G20" s="2">
        <f t="shared" si="1"/>
        <v>0.23558564027297116</v>
      </c>
      <c r="H20" s="12">
        <f>SUM(H8:H19)</f>
        <v>104665.41711843599</v>
      </c>
      <c r="I20" s="2">
        <f t="shared" si="2"/>
        <v>0.005597845501230402</v>
      </c>
      <c r="J20" s="12">
        <f>SUM(J8:J19)</f>
        <v>1722997.1827569942</v>
      </c>
      <c r="K20" s="2">
        <f t="shared" si="3"/>
        <v>0.0921514698328183</v>
      </c>
    </row>
    <row r="21" spans="1:11" ht="32.25" customHeight="1" thickBot="1">
      <c r="A21" s="17"/>
      <c r="B21" s="113" t="s">
        <v>24</v>
      </c>
      <c r="C21" s="114"/>
      <c r="D21" s="114"/>
      <c r="E21" s="114"/>
      <c r="F21" s="114"/>
      <c r="G21" s="114"/>
      <c r="H21" s="114"/>
      <c r="I21" s="114"/>
      <c r="J21" s="114"/>
      <c r="K21" s="115"/>
    </row>
    <row r="22" spans="1:11" ht="32.25" customHeight="1">
      <c r="A22" s="3">
        <v>13</v>
      </c>
      <c r="B22" s="70" t="s">
        <v>38</v>
      </c>
      <c r="C22" s="71">
        <v>240460.77428147697</v>
      </c>
      <c r="D22" s="72">
        <v>140817.42711150003</v>
      </c>
      <c r="E22" s="8">
        <f>SUM(D22/C22)</f>
        <v>0.5856149616596631</v>
      </c>
      <c r="F22" s="73">
        <v>80394.86609970003</v>
      </c>
      <c r="G22" s="8">
        <f>F22/C22</f>
        <v>0.33433671807773496</v>
      </c>
      <c r="H22" s="73">
        <v>0</v>
      </c>
      <c r="I22" s="8">
        <f>SUM(H22/C22)</f>
        <v>0</v>
      </c>
      <c r="J22" s="73">
        <v>39367.94165290001</v>
      </c>
      <c r="K22" s="8">
        <f>SUM(J22/C22)</f>
        <v>0.1637187677305611</v>
      </c>
    </row>
    <row r="23" spans="1:11" ht="32.25" customHeight="1">
      <c r="A23" s="4">
        <v>14</v>
      </c>
      <c r="B23" s="74" t="s">
        <v>39</v>
      </c>
      <c r="C23" s="63">
        <v>104547.95656609998</v>
      </c>
      <c r="D23" s="64">
        <v>45155.782901</v>
      </c>
      <c r="E23" s="6">
        <f aca="true" t="shared" si="4" ref="E23:E29">SUM(D23/C23)</f>
        <v>0.431914543183352</v>
      </c>
      <c r="F23" s="65">
        <v>23901.782901000002</v>
      </c>
      <c r="G23" s="6">
        <f aca="true" t="shared" si="5" ref="G23:G37">F23/C23</f>
        <v>0.228620278062424</v>
      </c>
      <c r="H23" s="67">
        <v>0</v>
      </c>
      <c r="I23" s="6">
        <f aca="true" t="shared" si="6" ref="I23:I36">SUM(H23/C23)</f>
        <v>0</v>
      </c>
      <c r="J23" s="62">
        <v>10071.4320213</v>
      </c>
      <c r="K23" s="6">
        <f t="shared" si="3"/>
        <v>0.09633313124520403</v>
      </c>
    </row>
    <row r="24" spans="1:11" ht="32.25" customHeight="1">
      <c r="A24" s="4">
        <v>15</v>
      </c>
      <c r="B24" s="74" t="s">
        <v>40</v>
      </c>
      <c r="C24" s="63">
        <v>8680766.739665283</v>
      </c>
      <c r="D24" s="64">
        <v>4994914.31043902</v>
      </c>
      <c r="E24" s="6">
        <f t="shared" si="4"/>
        <v>0.5754001299926205</v>
      </c>
      <c r="F24" s="65">
        <v>1615303.8018533005</v>
      </c>
      <c r="G24" s="6">
        <f t="shared" si="5"/>
        <v>0.18607847098027014</v>
      </c>
      <c r="H24" s="67">
        <v>0</v>
      </c>
      <c r="I24" s="6">
        <f t="shared" si="6"/>
        <v>0</v>
      </c>
      <c r="J24" s="62">
        <v>1193268.1343571895</v>
      </c>
      <c r="K24" s="6">
        <f t="shared" si="3"/>
        <v>0.13746114486693373</v>
      </c>
    </row>
    <row r="25" spans="1:11" ht="32.25" customHeight="1" thickBot="1">
      <c r="A25" s="4">
        <v>16</v>
      </c>
      <c r="B25" s="74" t="s">
        <v>41</v>
      </c>
      <c r="C25" s="63">
        <v>2646650.1341957003</v>
      </c>
      <c r="D25" s="64">
        <v>1290111.9280794044</v>
      </c>
      <c r="E25" s="6">
        <f t="shared" si="4"/>
        <v>0.4874508766423942</v>
      </c>
      <c r="F25" s="65">
        <v>392679.9525139017</v>
      </c>
      <c r="G25" s="6">
        <f t="shared" si="5"/>
        <v>0.14836866703321727</v>
      </c>
      <c r="H25" s="67">
        <v>0</v>
      </c>
      <c r="I25" s="6">
        <f t="shared" si="6"/>
        <v>0</v>
      </c>
      <c r="J25" s="62">
        <v>427136.1836117126</v>
      </c>
      <c r="K25" s="6">
        <f t="shared" si="3"/>
        <v>0.16138747547057877</v>
      </c>
    </row>
    <row r="26" spans="1:11" ht="32.25" customHeight="1">
      <c r="A26" s="3">
        <v>17</v>
      </c>
      <c r="B26" s="74" t="s">
        <v>28</v>
      </c>
      <c r="C26" s="63">
        <v>677630.46</v>
      </c>
      <c r="D26" s="64">
        <v>479728.8</v>
      </c>
      <c r="E26" s="6">
        <f t="shared" si="4"/>
        <v>0.7079504660991774</v>
      </c>
      <c r="F26" s="65">
        <v>238791.35</v>
      </c>
      <c r="G26" s="6">
        <f t="shared" si="5"/>
        <v>0.35239170033767375</v>
      </c>
      <c r="H26" s="67">
        <v>0</v>
      </c>
      <c r="I26" s="6">
        <f t="shared" si="6"/>
        <v>0</v>
      </c>
      <c r="J26" s="62">
        <v>91235.38</v>
      </c>
      <c r="K26" s="6">
        <f t="shared" si="3"/>
        <v>0.13463884135314697</v>
      </c>
    </row>
    <row r="27" spans="1:11" ht="32.25" customHeight="1">
      <c r="A27" s="4">
        <v>18</v>
      </c>
      <c r="B27" s="74" t="s">
        <v>29</v>
      </c>
      <c r="C27" s="63">
        <v>507766.82970500935</v>
      </c>
      <c r="D27" s="64">
        <v>262189.89360389253</v>
      </c>
      <c r="E27" s="6">
        <f t="shared" si="4"/>
        <v>0.5163588447796276</v>
      </c>
      <c r="F27" s="65">
        <v>51760.98122925222</v>
      </c>
      <c r="G27" s="6">
        <f t="shared" si="5"/>
        <v>0.10193848475553852</v>
      </c>
      <c r="H27" s="67">
        <v>0</v>
      </c>
      <c r="I27" s="6">
        <f t="shared" si="6"/>
        <v>0</v>
      </c>
      <c r="J27" s="62">
        <v>89657.48239572</v>
      </c>
      <c r="K27" s="6">
        <f t="shared" si="3"/>
        <v>0.1765721531038314</v>
      </c>
    </row>
    <row r="28" spans="1:11" ht="32.25" customHeight="1">
      <c r="A28" s="4">
        <v>19</v>
      </c>
      <c r="B28" s="74" t="s">
        <v>30</v>
      </c>
      <c r="C28" s="63">
        <v>130234.08</v>
      </c>
      <c r="D28" s="64">
        <v>73185.44819000001</v>
      </c>
      <c r="E28" s="6">
        <f t="shared" si="4"/>
        <v>0.5619531246352721</v>
      </c>
      <c r="F28" s="65">
        <v>34225.75</v>
      </c>
      <c r="G28" s="6">
        <f t="shared" si="5"/>
        <v>0.2628017950447379</v>
      </c>
      <c r="H28" s="67">
        <v>0</v>
      </c>
      <c r="I28" s="6">
        <f t="shared" si="6"/>
        <v>0</v>
      </c>
      <c r="J28" s="62">
        <v>6996.5</v>
      </c>
      <c r="K28" s="6">
        <f t="shared" si="3"/>
        <v>0.05372249721424684</v>
      </c>
    </row>
    <row r="29" spans="1:11" ht="32.25" customHeight="1" thickBot="1">
      <c r="A29" s="4">
        <v>20</v>
      </c>
      <c r="B29" s="74" t="s">
        <v>31</v>
      </c>
      <c r="C29" s="63">
        <v>587817.01</v>
      </c>
      <c r="D29" s="64">
        <v>217227.78</v>
      </c>
      <c r="E29" s="6">
        <f t="shared" si="4"/>
        <v>0.36955000672743377</v>
      </c>
      <c r="F29" s="65">
        <v>127984.23000000004</v>
      </c>
      <c r="G29" s="6">
        <f t="shared" si="5"/>
        <v>0.2177280136891582</v>
      </c>
      <c r="H29" s="67">
        <v>114.73</v>
      </c>
      <c r="I29" s="6">
        <f t="shared" si="6"/>
        <v>0.00019517978902992277</v>
      </c>
      <c r="J29" s="62">
        <v>41438.670000000006</v>
      </c>
      <c r="K29" s="6">
        <f t="shared" si="3"/>
        <v>0.07049586741288756</v>
      </c>
    </row>
    <row r="30" spans="1:11" ht="32.25" customHeight="1">
      <c r="A30" s="3">
        <v>21</v>
      </c>
      <c r="B30" s="74" t="s">
        <v>37</v>
      </c>
      <c r="C30" s="63">
        <v>1922951.3158934</v>
      </c>
      <c r="D30" s="64">
        <v>1288890.2857426999</v>
      </c>
      <c r="E30" s="6">
        <f>SUM(D30/C30)</f>
        <v>0.6702667275504495</v>
      </c>
      <c r="F30" s="65">
        <v>533061.7790576</v>
      </c>
      <c r="G30" s="6">
        <f t="shared" si="5"/>
        <v>0.2772102313000786</v>
      </c>
      <c r="H30" s="67">
        <v>9212.950632099999</v>
      </c>
      <c r="I30" s="6">
        <f t="shared" si="6"/>
        <v>0.004791047259467241</v>
      </c>
      <c r="J30" s="62">
        <v>278974.8837336999</v>
      </c>
      <c r="K30" s="6">
        <f t="shared" si="3"/>
        <v>0.14507641531428406</v>
      </c>
    </row>
    <row r="31" spans="1:11" ht="32.25" customHeight="1">
      <c r="A31" s="4">
        <v>22</v>
      </c>
      <c r="B31" s="74" t="s">
        <v>23</v>
      </c>
      <c r="C31" s="63">
        <v>52635.548775699994</v>
      </c>
      <c r="D31" s="64">
        <v>15259.51067</v>
      </c>
      <c r="E31" s="6">
        <f aca="true" t="shared" si="7" ref="E31:E37">SUM(D31/C31)</f>
        <v>0.28990883585210736</v>
      </c>
      <c r="F31" s="65">
        <v>3413.5361</v>
      </c>
      <c r="G31" s="6">
        <f t="shared" si="5"/>
        <v>0.06485229430296946</v>
      </c>
      <c r="H31" s="67">
        <v>0</v>
      </c>
      <c r="I31" s="6">
        <f t="shared" si="6"/>
        <v>0</v>
      </c>
      <c r="J31" s="62">
        <v>371</v>
      </c>
      <c r="K31" s="6">
        <f t="shared" si="3"/>
        <v>0.00704846835702182</v>
      </c>
    </row>
    <row r="32" spans="1:11" ht="32.25" customHeight="1" thickBot="1">
      <c r="A32" s="4">
        <v>23</v>
      </c>
      <c r="B32" s="74" t="s">
        <v>43</v>
      </c>
      <c r="C32" s="63">
        <v>249478.46678039938</v>
      </c>
      <c r="D32" s="64">
        <v>96077.37418830005</v>
      </c>
      <c r="E32" s="6">
        <f t="shared" si="7"/>
        <v>0.3851128934220647</v>
      </c>
      <c r="F32" s="65">
        <v>22282.478259800002</v>
      </c>
      <c r="G32" s="6">
        <f t="shared" si="5"/>
        <v>0.08931623858107923</v>
      </c>
      <c r="H32" s="67">
        <v>0</v>
      </c>
      <c r="I32" s="6">
        <f t="shared" si="6"/>
        <v>0</v>
      </c>
      <c r="J32" s="62">
        <v>10363.224442000002</v>
      </c>
      <c r="K32" s="6">
        <f t="shared" si="3"/>
        <v>0.041539554799020446</v>
      </c>
    </row>
    <row r="33" spans="1:11" ht="32.25" customHeight="1">
      <c r="A33" s="3">
        <v>24</v>
      </c>
      <c r="B33" s="74" t="s">
        <v>34</v>
      </c>
      <c r="C33" s="63">
        <v>330600.34250690136</v>
      </c>
      <c r="D33" s="64">
        <v>198106.24953700334</v>
      </c>
      <c r="E33" s="6">
        <f t="shared" si="7"/>
        <v>0.599231833926088</v>
      </c>
      <c r="F33" s="65">
        <v>41150.95770234194</v>
      </c>
      <c r="G33" s="6">
        <f t="shared" si="5"/>
        <v>0.12447342731196022</v>
      </c>
      <c r="H33" s="67">
        <v>0</v>
      </c>
      <c r="I33" s="6">
        <f t="shared" si="6"/>
        <v>0</v>
      </c>
      <c r="J33" s="62">
        <v>116059.39999999998</v>
      </c>
      <c r="K33" s="6">
        <f t="shared" si="3"/>
        <v>0.3510565026035241</v>
      </c>
    </row>
    <row r="34" spans="1:11" ht="32.25" customHeight="1">
      <c r="A34" s="4">
        <v>25</v>
      </c>
      <c r="B34" s="84" t="s">
        <v>33</v>
      </c>
      <c r="C34" s="63">
        <v>538072.9709545989</v>
      </c>
      <c r="D34" s="64">
        <v>337045.5625176999</v>
      </c>
      <c r="E34" s="6">
        <f t="shared" si="7"/>
        <v>0.6263937806051568</v>
      </c>
      <c r="F34" s="65">
        <v>214533.44238199986</v>
      </c>
      <c r="G34" s="6">
        <f t="shared" si="5"/>
        <v>0.3987069672007398</v>
      </c>
      <c r="H34" s="67">
        <v>0</v>
      </c>
      <c r="I34" s="6">
        <f t="shared" si="6"/>
        <v>0</v>
      </c>
      <c r="J34" s="62">
        <v>35981.4785227</v>
      </c>
      <c r="K34" s="6">
        <f t="shared" si="3"/>
        <v>0.06687100163917363</v>
      </c>
    </row>
    <row r="35" spans="1:11" ht="32.25" customHeight="1" thickBot="1">
      <c r="A35" s="4">
        <v>26</v>
      </c>
      <c r="B35" s="84" t="s">
        <v>36</v>
      </c>
      <c r="C35" s="63">
        <v>67553.0147111</v>
      </c>
      <c r="D35" s="64">
        <v>62003.964472399995</v>
      </c>
      <c r="E35" s="6">
        <f t="shared" si="7"/>
        <v>0.917856364184022</v>
      </c>
      <c r="F35" s="65">
        <v>28933.086426000005</v>
      </c>
      <c r="G35" s="6">
        <f t="shared" si="5"/>
        <v>0.42830192774869386</v>
      </c>
      <c r="H35" s="67">
        <v>0</v>
      </c>
      <c r="I35" s="6">
        <f t="shared" si="6"/>
        <v>0</v>
      </c>
      <c r="J35" s="62">
        <v>2916.9962761</v>
      </c>
      <c r="K35" s="6">
        <f t="shared" si="3"/>
        <v>0.04318084527500285</v>
      </c>
    </row>
    <row r="36" spans="1:11" ht="32.25" customHeight="1" thickBot="1">
      <c r="A36" s="3">
        <v>27</v>
      </c>
      <c r="B36" s="75" t="s">
        <v>35</v>
      </c>
      <c r="C36" s="76">
        <v>53278.17964169998</v>
      </c>
      <c r="D36" s="68">
        <v>46852.4135827</v>
      </c>
      <c r="E36" s="6">
        <f t="shared" si="7"/>
        <v>0.8793921620030232</v>
      </c>
      <c r="F36" s="65">
        <v>4056.009224000001</v>
      </c>
      <c r="G36" s="6">
        <f t="shared" si="5"/>
        <v>0.07612890026042532</v>
      </c>
      <c r="H36" s="69">
        <v>0</v>
      </c>
      <c r="I36" s="6">
        <f t="shared" si="6"/>
        <v>0</v>
      </c>
      <c r="J36" s="77">
        <v>18336.4826895</v>
      </c>
      <c r="K36" s="6">
        <f t="shared" si="3"/>
        <v>0.3441649623319399</v>
      </c>
    </row>
    <row r="37" spans="1:11" ht="32.25" customHeight="1" thickBot="1">
      <c r="A37" s="16"/>
      <c r="B37" s="53" t="s">
        <v>1</v>
      </c>
      <c r="C37" s="11">
        <f>SUM(C22:C36)</f>
        <v>16790443.823677372</v>
      </c>
      <c r="D37" s="22">
        <f>SUM(D22:D36)</f>
        <v>9547566.731035622</v>
      </c>
      <c r="E37" s="6">
        <f t="shared" si="7"/>
        <v>0.5686309922059317</v>
      </c>
      <c r="F37" s="10">
        <f>SUM(F22:F36)</f>
        <v>3412474.0037488965</v>
      </c>
      <c r="G37" s="6">
        <f t="shared" si="5"/>
        <v>0.20323905904957257</v>
      </c>
      <c r="H37" s="12">
        <f>SUM(H22:H36)</f>
        <v>9327.680632099999</v>
      </c>
      <c r="I37" s="2">
        <f>SUM(H37/C37)</f>
        <v>0.0005555350847216073</v>
      </c>
      <c r="J37" s="10">
        <f>SUM(J22:J36)</f>
        <v>2362175.1897028214</v>
      </c>
      <c r="K37" s="6">
        <f t="shared" si="3"/>
        <v>0.1406856908911338</v>
      </c>
    </row>
    <row r="38" spans="1:11" ht="32.25" customHeight="1" thickBot="1">
      <c r="A38" s="9"/>
      <c r="B38" s="114" t="s">
        <v>2</v>
      </c>
      <c r="C38" s="116"/>
      <c r="D38" s="116"/>
      <c r="E38" s="116"/>
      <c r="F38" s="116"/>
      <c r="G38" s="116"/>
      <c r="H38" s="116"/>
      <c r="I38" s="116"/>
      <c r="J38" s="116"/>
      <c r="K38" s="117"/>
    </row>
    <row r="39" spans="1:11" ht="32.25" customHeight="1" thickBot="1">
      <c r="A39" s="4">
        <v>28</v>
      </c>
      <c r="B39" s="52" t="s">
        <v>32</v>
      </c>
      <c r="C39" s="11">
        <v>996284.44</v>
      </c>
      <c r="D39" s="22">
        <v>925390.39</v>
      </c>
      <c r="E39" s="2">
        <f>SUM(D39/C39)</f>
        <v>0.9288415565337947</v>
      </c>
      <c r="F39" s="12">
        <v>795251.41</v>
      </c>
      <c r="G39" s="2">
        <f>SUM(F39/C39)</f>
        <v>0.7982172340260579</v>
      </c>
      <c r="H39" s="13">
        <v>0</v>
      </c>
      <c r="I39" s="2">
        <f>SUM(H39/C39)</f>
        <v>0</v>
      </c>
      <c r="J39" s="12">
        <v>91762.01999999999</v>
      </c>
      <c r="K39" s="2">
        <f>SUM(J39/C39)</f>
        <v>0.09210423882561088</v>
      </c>
    </row>
    <row r="40" spans="1:11" ht="32.25" customHeight="1" thickBot="1">
      <c r="A40" s="16"/>
      <c r="B40" s="20" t="s">
        <v>1</v>
      </c>
      <c r="C40" s="61">
        <f>C39</f>
        <v>996284.44</v>
      </c>
      <c r="D40" s="60">
        <f>D39</f>
        <v>925390.39</v>
      </c>
      <c r="E40" s="21">
        <f>SUM(D40/C40)</f>
        <v>0.9288415565337947</v>
      </c>
      <c r="F40" s="62">
        <f>F39</f>
        <v>795251.41</v>
      </c>
      <c r="G40" s="21">
        <f>SUM(F40/C40)</f>
        <v>0.7982172340260579</v>
      </c>
      <c r="H40" s="78">
        <f>H39</f>
        <v>0</v>
      </c>
      <c r="I40" s="21">
        <f>SUM(H40/C40)</f>
        <v>0</v>
      </c>
      <c r="J40" s="62">
        <f>J39</f>
        <v>91762.01999999999</v>
      </c>
      <c r="K40" s="21">
        <f t="shared" si="3"/>
        <v>0.09210423882561088</v>
      </c>
    </row>
    <row r="41" spans="1:11" ht="32.25" customHeight="1" thickBot="1">
      <c r="A41" s="9"/>
      <c r="B41" s="114" t="s">
        <v>3</v>
      </c>
      <c r="C41" s="116"/>
      <c r="D41" s="116"/>
      <c r="E41" s="116"/>
      <c r="F41" s="116"/>
      <c r="G41" s="116"/>
      <c r="H41" s="116"/>
      <c r="I41" s="116"/>
      <c r="J41" s="116"/>
      <c r="K41" s="117"/>
    </row>
    <row r="42" spans="1:11" ht="32.25" customHeight="1" thickBot="1">
      <c r="A42" s="3"/>
      <c r="B42" s="53" t="s">
        <v>4</v>
      </c>
      <c r="C42" s="11">
        <f>C20+C37</f>
        <v>35487890.38511437</v>
      </c>
      <c r="D42" s="12">
        <f>D20+D37</f>
        <v>19194997.989334766</v>
      </c>
      <c r="E42" s="2">
        <f aca="true" t="shared" si="8" ref="E42:E47">SUM(D42/C42)</f>
        <v>0.5408886744472766</v>
      </c>
      <c r="F42" s="12">
        <f>F20+F37</f>
        <v>7817323.923394696</v>
      </c>
      <c r="G42" s="2">
        <f aca="true" t="shared" si="9" ref="G42:G47">SUM(F42/C42)</f>
        <v>0.2202814492087623</v>
      </c>
      <c r="H42" s="12">
        <f>H20+H37</f>
        <v>113993.09775053599</v>
      </c>
      <c r="I42" s="2">
        <f aca="true" t="shared" si="10" ref="I42:I47">SUM(H42/C42)</f>
        <v>0.0032121688979954454</v>
      </c>
      <c r="J42" s="12">
        <f>J20+J37</f>
        <v>4085172.372459816</v>
      </c>
      <c r="K42" s="2">
        <f t="shared" si="3"/>
        <v>0.11511454550066375</v>
      </c>
    </row>
    <row r="43" spans="1:11" ht="32.25" customHeight="1" thickBot="1">
      <c r="A43" s="4"/>
      <c r="B43" s="53" t="s">
        <v>2</v>
      </c>
      <c r="C43" s="11">
        <v>996284.44</v>
      </c>
      <c r="D43" s="12">
        <v>925390.39</v>
      </c>
      <c r="E43" s="2">
        <f t="shared" si="8"/>
        <v>0.9288415565337947</v>
      </c>
      <c r="F43" s="12">
        <v>795251.41</v>
      </c>
      <c r="G43" s="2">
        <f t="shared" si="9"/>
        <v>0.7982172340260579</v>
      </c>
      <c r="H43" s="13">
        <v>0</v>
      </c>
      <c r="I43" s="2">
        <f t="shared" si="10"/>
        <v>0</v>
      </c>
      <c r="J43" s="12">
        <v>91762.01999999999</v>
      </c>
      <c r="K43" s="2">
        <f t="shared" si="3"/>
        <v>0.09210423882561088</v>
      </c>
    </row>
    <row r="44" spans="1:11" ht="32.25" customHeight="1" thickBot="1">
      <c r="A44" s="18"/>
      <c r="B44" s="53" t="s">
        <v>1</v>
      </c>
      <c r="C44" s="11">
        <f>C42+C43</f>
        <v>36484174.82511437</v>
      </c>
      <c r="D44" s="12">
        <f>D42+D43</f>
        <v>20120388.379334766</v>
      </c>
      <c r="E44" s="2">
        <f t="shared" si="8"/>
        <v>0.5514826215963813</v>
      </c>
      <c r="F44" s="12">
        <f>SUM(F42:F43)</f>
        <v>8612575.333394695</v>
      </c>
      <c r="G44" s="2">
        <f t="shared" si="9"/>
        <v>0.2360633171691227</v>
      </c>
      <c r="H44" s="12">
        <f>SUM(H42:H43)</f>
        <v>113993.09775053599</v>
      </c>
      <c r="I44" s="2">
        <f t="shared" si="10"/>
        <v>0.0031244532265552933</v>
      </c>
      <c r="J44" s="12">
        <f>SUM(J42:J43)</f>
        <v>4176934.392459816</v>
      </c>
      <c r="K44" s="2">
        <f t="shared" si="3"/>
        <v>0.11448619606944124</v>
      </c>
    </row>
    <row r="45" spans="1:11" ht="32.25" customHeight="1" thickBot="1">
      <c r="A45" s="16">
        <v>29</v>
      </c>
      <c r="B45" s="79" t="s">
        <v>42</v>
      </c>
      <c r="C45" s="11">
        <v>1160103.5511033</v>
      </c>
      <c r="D45" s="22">
        <v>986804.8296915999</v>
      </c>
      <c r="E45" s="2">
        <f t="shared" si="8"/>
        <v>0.8506178855785014</v>
      </c>
      <c r="F45" s="12">
        <v>860963.7466146998</v>
      </c>
      <c r="G45" s="2">
        <f t="shared" si="9"/>
        <v>0.7421438765495482</v>
      </c>
      <c r="H45" s="13">
        <v>0</v>
      </c>
      <c r="I45" s="2">
        <f t="shared" si="10"/>
        <v>0</v>
      </c>
      <c r="J45" s="12">
        <v>7553</v>
      </c>
      <c r="K45" s="2">
        <f t="shared" si="3"/>
        <v>0.006510625704763016</v>
      </c>
    </row>
    <row r="46" spans="1:11" ht="32.25" customHeight="1" thickBot="1">
      <c r="A46" s="19"/>
      <c r="B46" s="20" t="s">
        <v>13</v>
      </c>
      <c r="C46" s="80">
        <f>C45</f>
        <v>1160103.5511033</v>
      </c>
      <c r="D46" s="81">
        <f>D45</f>
        <v>986804.8296915999</v>
      </c>
      <c r="E46" s="21">
        <f t="shared" si="8"/>
        <v>0.8506178855785014</v>
      </c>
      <c r="F46" s="62">
        <f>F45</f>
        <v>860963.7466146998</v>
      </c>
      <c r="G46" s="21">
        <f t="shared" si="9"/>
        <v>0.7421438765495482</v>
      </c>
      <c r="H46" s="82">
        <f>H45</f>
        <v>0</v>
      </c>
      <c r="I46" s="21">
        <f t="shared" si="10"/>
        <v>0</v>
      </c>
      <c r="J46" s="77">
        <f>J45</f>
        <v>7553</v>
      </c>
      <c r="K46" s="21">
        <f t="shared" si="3"/>
        <v>0.006510625704763016</v>
      </c>
    </row>
    <row r="47" spans="1:11" ht="32.25" customHeight="1" thickBot="1">
      <c r="A47" s="14"/>
      <c r="B47" s="53" t="s">
        <v>14</v>
      </c>
      <c r="C47" s="11">
        <f>C44+C46</f>
        <v>37644278.37621767</v>
      </c>
      <c r="D47" s="12">
        <f>D44+D46</f>
        <v>21107193.209026366</v>
      </c>
      <c r="E47" s="2">
        <f t="shared" si="8"/>
        <v>0.5607012305583509</v>
      </c>
      <c r="F47" s="12">
        <f>F44+F46</f>
        <v>9473539.080009395</v>
      </c>
      <c r="G47" s="2">
        <f t="shared" si="9"/>
        <v>0.25165946828175734</v>
      </c>
      <c r="H47" s="12">
        <f>H44+H46</f>
        <v>113993.09775053599</v>
      </c>
      <c r="I47" s="2">
        <f t="shared" si="10"/>
        <v>0.003028165306060238</v>
      </c>
      <c r="J47" s="12">
        <f>J44+J46</f>
        <v>4184487.392459816</v>
      </c>
      <c r="K47" s="2">
        <f t="shared" si="3"/>
        <v>0.11115865605497774</v>
      </c>
    </row>
    <row r="51" ht="12.75">
      <c r="F51" s="55">
        <v>8090271</v>
      </c>
    </row>
  </sheetData>
  <sheetProtection/>
  <mergeCells count="19">
    <mergeCell ref="A2:K2"/>
    <mergeCell ref="D1:G1"/>
    <mergeCell ref="A3:K3"/>
    <mergeCell ref="A4:K4"/>
    <mergeCell ref="A5:A6"/>
    <mergeCell ref="B5:B6"/>
    <mergeCell ref="C5:C6"/>
    <mergeCell ref="D5:D6"/>
    <mergeCell ref="E5:E6"/>
    <mergeCell ref="F5:F6"/>
    <mergeCell ref="B21:K21"/>
    <mergeCell ref="B38:K38"/>
    <mergeCell ref="B41:K41"/>
    <mergeCell ref="G5:G6"/>
    <mergeCell ref="H5:H6"/>
    <mergeCell ref="I5:I6"/>
    <mergeCell ref="J5:J6"/>
    <mergeCell ref="K5:K6"/>
    <mergeCell ref="B7:K7"/>
  </mergeCells>
  <printOptions/>
  <pageMargins left="0.85" right="0.24" top="0.69" bottom="0.18" header="0.17" footer="0.17"/>
  <pageSetup fitToHeight="1" fitToWidth="1" horizontalDpi="600" verticalDpi="600" orientation="portrait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view="pageBreakPreview" zoomScale="85" zoomScaleSheetLayoutView="85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3" sqref="G13"/>
    </sheetView>
  </sheetViews>
  <sheetFormatPr defaultColWidth="9.140625" defaultRowHeight="12.75"/>
  <cols>
    <col min="1" max="1" width="8.8515625" style="56" customWidth="1"/>
    <col min="2" max="2" width="7.8515625" style="56" customWidth="1"/>
    <col min="3" max="3" width="38.28125" style="56" customWidth="1"/>
    <col min="4" max="4" width="15.28125" style="55" customWidth="1"/>
    <col min="5" max="5" width="19.8515625" style="55" customWidth="1"/>
    <col min="6" max="6" width="15.421875" style="55" customWidth="1"/>
    <col min="7" max="7" width="14.421875" style="55" bestFit="1" customWidth="1"/>
    <col min="8" max="8" width="15.28125" style="55" customWidth="1"/>
    <col min="9" max="9" width="13.8515625" style="55" customWidth="1"/>
    <col min="10" max="10" width="14.8515625" style="55" customWidth="1"/>
    <col min="11" max="11" width="22.140625" style="1" customWidth="1"/>
    <col min="12" max="12" width="18.421875" style="1" customWidth="1"/>
    <col min="13" max="16384" width="8.8515625" style="1" customWidth="1"/>
  </cols>
  <sheetData>
    <row r="1" spans="2:10" ht="21" thickBot="1">
      <c r="B1" s="157" t="s">
        <v>56</v>
      </c>
      <c r="C1" s="157"/>
      <c r="D1" s="157"/>
      <c r="E1" s="157"/>
      <c r="F1" s="157"/>
      <c r="G1" s="157"/>
      <c r="H1" s="157"/>
      <c r="I1" s="157"/>
      <c r="J1" s="157"/>
    </row>
    <row r="2" spans="2:10" ht="24" customHeight="1" thickBot="1">
      <c r="B2" s="158" t="s">
        <v>54</v>
      </c>
      <c r="C2" s="159"/>
      <c r="D2" s="159"/>
      <c r="E2" s="159"/>
      <c r="F2" s="159"/>
      <c r="G2" s="159"/>
      <c r="H2" s="159"/>
      <c r="I2" s="160"/>
      <c r="J2" s="161"/>
    </row>
    <row r="3" spans="2:10" ht="18" customHeight="1" thickBot="1">
      <c r="B3" s="162" t="s">
        <v>53</v>
      </c>
      <c r="C3" s="163"/>
      <c r="D3" s="163"/>
      <c r="E3" s="163"/>
      <c r="F3" s="163"/>
      <c r="G3" s="163"/>
      <c r="H3" s="163"/>
      <c r="I3" s="163"/>
      <c r="J3" s="164"/>
    </row>
    <row r="4" spans="2:10" ht="43.5" customHeight="1">
      <c r="B4" s="165" t="s">
        <v>5</v>
      </c>
      <c r="C4" s="167" t="s">
        <v>0</v>
      </c>
      <c r="D4" s="169" t="s">
        <v>45</v>
      </c>
      <c r="E4" s="171" t="s">
        <v>52</v>
      </c>
      <c r="F4" s="173" t="s">
        <v>49</v>
      </c>
      <c r="G4" s="171" t="s">
        <v>51</v>
      </c>
      <c r="H4" s="173" t="s">
        <v>49</v>
      </c>
      <c r="I4" s="145" t="s">
        <v>50</v>
      </c>
      <c r="J4" s="145" t="s">
        <v>49</v>
      </c>
    </row>
    <row r="5" spans="2:10" ht="18" customHeight="1" thickBot="1">
      <c r="B5" s="166"/>
      <c r="C5" s="168"/>
      <c r="D5" s="170"/>
      <c r="E5" s="172"/>
      <c r="F5" s="174"/>
      <c r="G5" s="172"/>
      <c r="H5" s="174"/>
      <c r="I5" s="146"/>
      <c r="J5" s="146"/>
    </row>
    <row r="6" spans="2:10" ht="24" customHeight="1" thickBot="1">
      <c r="B6" s="33"/>
      <c r="C6" s="148" t="s">
        <v>8</v>
      </c>
      <c r="D6" s="149"/>
      <c r="E6" s="149"/>
      <c r="F6" s="149"/>
      <c r="G6" s="149"/>
      <c r="H6" s="149"/>
      <c r="I6" s="149"/>
      <c r="J6" s="150"/>
    </row>
    <row r="7" spans="2:10" ht="24" customHeight="1">
      <c r="B7" s="40">
        <v>1</v>
      </c>
      <c r="C7" s="90" t="s">
        <v>15</v>
      </c>
      <c r="D7" s="91">
        <v>4372873.1566249</v>
      </c>
      <c r="E7" s="61">
        <v>1034259.1614233</v>
      </c>
      <c r="F7" s="51">
        <f aca="true" t="shared" si="0" ref="F7:F19">SUM(E7/D7)</f>
        <v>0.2365170734157697</v>
      </c>
      <c r="G7" s="92">
        <v>583501.7046395501</v>
      </c>
      <c r="H7" s="51">
        <f aca="true" t="shared" si="1" ref="H7:H19">SUM(G7/D7)</f>
        <v>0.13343668653080992</v>
      </c>
      <c r="I7" s="61">
        <v>658246.9433557</v>
      </c>
      <c r="J7" s="50">
        <f aca="true" t="shared" si="2" ref="J7:J19">SUM(I7/D7)</f>
        <v>0.1505296220080055</v>
      </c>
    </row>
    <row r="8" spans="2:10" ht="24" customHeight="1">
      <c r="B8" s="46">
        <v>2</v>
      </c>
      <c r="C8" s="58" t="s">
        <v>25</v>
      </c>
      <c r="D8" s="93">
        <v>1472030.712</v>
      </c>
      <c r="E8" s="61">
        <v>709586.38878</v>
      </c>
      <c r="F8" s="48">
        <f t="shared" si="0"/>
        <v>0.482045913169779</v>
      </c>
      <c r="G8" s="94">
        <v>206675.84338000003</v>
      </c>
      <c r="H8" s="48">
        <f t="shared" si="1"/>
        <v>0.140401855542264</v>
      </c>
      <c r="I8" s="61">
        <v>470793.6705</v>
      </c>
      <c r="J8" s="47">
        <f t="shared" si="2"/>
        <v>0.3198259836986336</v>
      </c>
    </row>
    <row r="9" spans="2:10" ht="24" customHeight="1">
      <c r="B9" s="40">
        <v>3</v>
      </c>
      <c r="C9" s="58" t="s">
        <v>7</v>
      </c>
      <c r="D9" s="93">
        <v>429527.22759200004</v>
      </c>
      <c r="E9" s="95">
        <v>80341.9290464</v>
      </c>
      <c r="F9" s="48">
        <f t="shared" si="0"/>
        <v>0.18704734853902044</v>
      </c>
      <c r="G9" s="94">
        <v>57095.8652316</v>
      </c>
      <c r="H9" s="48">
        <f t="shared" si="1"/>
        <v>0.13292723153241942</v>
      </c>
      <c r="I9" s="61">
        <v>5794.5055802</v>
      </c>
      <c r="J9" s="47">
        <f t="shared" si="2"/>
        <v>0.01349042670166673</v>
      </c>
    </row>
    <row r="10" spans="2:10" s="56" customFormat="1" ht="24" customHeight="1">
      <c r="B10" s="46">
        <v>4</v>
      </c>
      <c r="C10" s="58" t="s">
        <v>16</v>
      </c>
      <c r="D10" s="93">
        <v>756210.9283921</v>
      </c>
      <c r="E10" s="95">
        <v>105385.36583119999</v>
      </c>
      <c r="F10" s="48">
        <f t="shared" si="0"/>
        <v>0.13935974987200533</v>
      </c>
      <c r="G10" s="94">
        <v>94660.34634799999</v>
      </c>
      <c r="H10" s="48">
        <f t="shared" si="1"/>
        <v>0.12517717318536029</v>
      </c>
      <c r="I10" s="61">
        <v>85216.8462669</v>
      </c>
      <c r="J10" s="47">
        <f t="shared" si="2"/>
        <v>0.1126892551633617</v>
      </c>
    </row>
    <row r="11" spans="2:10" ht="24" customHeight="1">
      <c r="B11" s="40">
        <v>5</v>
      </c>
      <c r="C11" s="58" t="s">
        <v>26</v>
      </c>
      <c r="D11" s="93">
        <v>702702</v>
      </c>
      <c r="E11" s="95">
        <v>204797</v>
      </c>
      <c r="F11" s="48">
        <f t="shared" si="0"/>
        <v>0.2914421760575607</v>
      </c>
      <c r="G11" s="94">
        <v>100309.9558455</v>
      </c>
      <c r="H11" s="48">
        <f t="shared" si="1"/>
        <v>0.1427489260675222</v>
      </c>
      <c r="I11" s="61">
        <v>195329</v>
      </c>
      <c r="J11" s="47">
        <f t="shared" si="2"/>
        <v>0.27796847027616256</v>
      </c>
    </row>
    <row r="12" spans="2:10" ht="24" customHeight="1">
      <c r="B12" s="46">
        <v>6</v>
      </c>
      <c r="C12" s="58" t="s">
        <v>27</v>
      </c>
      <c r="D12" s="93">
        <v>108666.28762</v>
      </c>
      <c r="E12" s="95">
        <v>5059.30224</v>
      </c>
      <c r="F12" s="48">
        <f t="shared" si="0"/>
        <v>0.04655815847590285</v>
      </c>
      <c r="G12" s="94">
        <v>15842.021749999998</v>
      </c>
      <c r="H12" s="48">
        <f t="shared" si="1"/>
        <v>0.14578598475176285</v>
      </c>
      <c r="I12" s="61">
        <v>1738.9591000000003</v>
      </c>
      <c r="J12" s="47">
        <f t="shared" si="2"/>
        <v>0.016002746924428338</v>
      </c>
    </row>
    <row r="13" spans="2:10" ht="24" customHeight="1">
      <c r="B13" s="40">
        <v>7</v>
      </c>
      <c r="C13" s="58" t="s">
        <v>17</v>
      </c>
      <c r="D13" s="93">
        <v>1146135.5086424001</v>
      </c>
      <c r="E13" s="95">
        <v>302707.52465899993</v>
      </c>
      <c r="F13" s="48">
        <f t="shared" si="0"/>
        <v>0.2641114618441214</v>
      </c>
      <c r="G13" s="94">
        <v>213455.1827858</v>
      </c>
      <c r="H13" s="48">
        <f t="shared" si="1"/>
        <v>0.18623904518815415</v>
      </c>
      <c r="I13" s="61">
        <v>254037.30046279993</v>
      </c>
      <c r="J13" s="47">
        <f t="shared" si="2"/>
        <v>0.2216468284485031</v>
      </c>
    </row>
    <row r="14" spans="2:10" ht="24" customHeight="1">
      <c r="B14" s="46">
        <v>8</v>
      </c>
      <c r="C14" s="58" t="s">
        <v>18</v>
      </c>
      <c r="D14" s="93">
        <v>445966.0739606001</v>
      </c>
      <c r="E14" s="95">
        <v>149913</v>
      </c>
      <c r="F14" s="48">
        <f t="shared" si="0"/>
        <v>0.3361533729878395</v>
      </c>
      <c r="G14" s="94">
        <v>69639.5191251</v>
      </c>
      <c r="H14" s="48">
        <f t="shared" si="1"/>
        <v>0.15615429780708492</v>
      </c>
      <c r="I14" s="61">
        <v>61354.0290216</v>
      </c>
      <c r="J14" s="47">
        <f t="shared" si="2"/>
        <v>0.13757555250048117</v>
      </c>
    </row>
    <row r="15" spans="2:10" ht="24" customHeight="1">
      <c r="B15" s="40">
        <v>9</v>
      </c>
      <c r="C15" s="58" t="s">
        <v>19</v>
      </c>
      <c r="D15" s="93">
        <v>662507.3311734998</v>
      </c>
      <c r="E15" s="95">
        <v>31468.4575708</v>
      </c>
      <c r="F15" s="48">
        <f t="shared" si="0"/>
        <v>0.047499032976827435</v>
      </c>
      <c r="G15" s="94">
        <v>68034.9291533</v>
      </c>
      <c r="H15" s="48">
        <f t="shared" si="1"/>
        <v>0.10269309629040584</v>
      </c>
      <c r="I15" s="61">
        <v>16690.039315</v>
      </c>
      <c r="J15" s="47">
        <f t="shared" si="2"/>
        <v>0.02519223339828847</v>
      </c>
    </row>
    <row r="16" spans="2:10" ht="24" customHeight="1">
      <c r="B16" s="46">
        <v>10</v>
      </c>
      <c r="C16" s="58" t="s">
        <v>20</v>
      </c>
      <c r="D16" s="93">
        <v>285364</v>
      </c>
      <c r="E16" s="95">
        <v>16735.98</v>
      </c>
      <c r="F16" s="48">
        <f t="shared" si="0"/>
        <v>0.05864783224232909</v>
      </c>
      <c r="G16" s="94">
        <v>31942.000000000004</v>
      </c>
      <c r="H16" s="48">
        <f t="shared" si="1"/>
        <v>0.11193423136765676</v>
      </c>
      <c r="I16" s="61">
        <v>14138.089999999998</v>
      </c>
      <c r="J16" s="47">
        <f t="shared" si="2"/>
        <v>0.04954405601267153</v>
      </c>
    </row>
    <row r="17" spans="2:10" ht="24" customHeight="1">
      <c r="B17" s="40">
        <v>11</v>
      </c>
      <c r="C17" s="58" t="s">
        <v>21</v>
      </c>
      <c r="D17" s="93">
        <v>7096000</v>
      </c>
      <c r="E17" s="95">
        <v>1543265.1700000002</v>
      </c>
      <c r="F17" s="48">
        <f t="shared" si="0"/>
        <v>0.21748381764374297</v>
      </c>
      <c r="G17" s="94">
        <v>751988.5800000001</v>
      </c>
      <c r="H17" s="48">
        <f t="shared" si="1"/>
        <v>0.10597358793686586</v>
      </c>
      <c r="I17" s="61">
        <v>532909.0000000001</v>
      </c>
      <c r="J17" s="47">
        <f t="shared" si="2"/>
        <v>0.07509991544532132</v>
      </c>
    </row>
    <row r="18" spans="2:10" ht="24" customHeight="1" thickBot="1">
      <c r="B18" s="38">
        <v>12</v>
      </c>
      <c r="C18" s="96" t="s">
        <v>22</v>
      </c>
      <c r="D18" s="97">
        <v>1219463.3354314996</v>
      </c>
      <c r="E18" s="98">
        <v>615290.6507479</v>
      </c>
      <c r="F18" s="37">
        <f t="shared" si="0"/>
        <v>0.5045585487243724</v>
      </c>
      <c r="G18" s="99">
        <v>162658.44925119999</v>
      </c>
      <c r="H18" s="37">
        <f t="shared" si="1"/>
        <v>0.133385272459745</v>
      </c>
      <c r="I18" s="80">
        <v>198313.26971239998</v>
      </c>
      <c r="J18" s="36">
        <f t="shared" si="2"/>
        <v>0.16262339666180128</v>
      </c>
    </row>
    <row r="19" spans="2:10" ht="24" customHeight="1" thickBot="1">
      <c r="B19" s="33"/>
      <c r="C19" s="35" t="s">
        <v>1</v>
      </c>
      <c r="D19" s="10">
        <f>SUM(D7:D18)</f>
        <v>18697446.561437003</v>
      </c>
      <c r="E19" s="10">
        <f>SUM(E7:E18)</f>
        <v>4798809.9302986</v>
      </c>
      <c r="F19" s="29">
        <f t="shared" si="0"/>
        <v>0.25665589761310087</v>
      </c>
      <c r="G19" s="10">
        <f>SUM(G7:G18)</f>
        <v>2355804.3975100503</v>
      </c>
      <c r="H19" s="29">
        <f t="shared" si="1"/>
        <v>0.12599604923427543</v>
      </c>
      <c r="I19" s="11">
        <f>SUM(I7:I18)</f>
        <v>2494561.6533146002</v>
      </c>
      <c r="J19" s="27">
        <f t="shared" si="2"/>
        <v>0.1334172366861884</v>
      </c>
    </row>
    <row r="20" spans="2:10" ht="24" customHeight="1" thickBot="1">
      <c r="B20" s="33"/>
      <c r="C20" s="151" t="s">
        <v>24</v>
      </c>
      <c r="D20" s="152"/>
      <c r="E20" s="152"/>
      <c r="F20" s="152"/>
      <c r="G20" s="152"/>
      <c r="H20" s="152"/>
      <c r="I20" s="152"/>
      <c r="J20" s="153"/>
    </row>
    <row r="21" spans="2:10" ht="24" customHeight="1">
      <c r="B21" s="49">
        <v>13</v>
      </c>
      <c r="C21" s="100" t="s">
        <v>38</v>
      </c>
      <c r="D21" s="97">
        <v>240460.77428147697</v>
      </c>
      <c r="E21" s="98">
        <v>32658.879019000025</v>
      </c>
      <c r="F21" s="37">
        <f aca="true" t="shared" si="3" ref="F21:F36">SUM(E21/D21)</f>
        <v>0.13581790675251845</v>
      </c>
      <c r="G21" s="99">
        <v>35976.97872279999</v>
      </c>
      <c r="H21" s="37">
        <f aca="true" t="shared" si="4" ref="H21:H36">SUM(G21/D21)</f>
        <v>0.14961682973159812</v>
      </c>
      <c r="I21" s="80">
        <v>30766.136174400024</v>
      </c>
      <c r="J21" s="36">
        <f aca="true" t="shared" si="5" ref="J21:J36">SUM(I21/D21)</f>
        <v>0.12794659031741287</v>
      </c>
    </row>
    <row r="22" spans="2:10" ht="24" customHeight="1">
      <c r="B22" s="46">
        <v>14</v>
      </c>
      <c r="C22" s="101" t="s">
        <v>39</v>
      </c>
      <c r="D22" s="93">
        <v>104547.95656609998</v>
      </c>
      <c r="E22" s="95">
        <v>4192.9312272</v>
      </c>
      <c r="F22" s="48">
        <f t="shared" si="3"/>
        <v>0.0401053388790917</v>
      </c>
      <c r="G22" s="94">
        <v>13161.812398</v>
      </c>
      <c r="H22" s="48">
        <f t="shared" si="4"/>
        <v>0.1258925839423605</v>
      </c>
      <c r="I22" s="95">
        <v>323.6403207</v>
      </c>
      <c r="J22" s="47">
        <f t="shared" si="5"/>
        <v>0.0030956159386566285</v>
      </c>
    </row>
    <row r="23" spans="2:10" ht="24" customHeight="1">
      <c r="B23" s="46">
        <v>15</v>
      </c>
      <c r="C23" s="101" t="s">
        <v>40</v>
      </c>
      <c r="D23" s="93">
        <v>8680766.739665283</v>
      </c>
      <c r="E23" s="95">
        <v>228075.9898490999</v>
      </c>
      <c r="F23" s="48">
        <f t="shared" si="3"/>
        <v>0.026273714832924327</v>
      </c>
      <c r="G23" s="94">
        <v>222566.46899980004</v>
      </c>
      <c r="H23" s="48">
        <f t="shared" si="4"/>
        <v>0.025639033471873</v>
      </c>
      <c r="I23" s="95">
        <v>160395.89784839997</v>
      </c>
      <c r="J23" s="47">
        <f t="shared" si="5"/>
        <v>0.01847715791227269</v>
      </c>
    </row>
    <row r="24" spans="2:10" ht="24" customHeight="1">
      <c r="B24" s="46">
        <v>16</v>
      </c>
      <c r="C24" s="101" t="s">
        <v>41</v>
      </c>
      <c r="D24" s="93">
        <v>2646650.1341957003</v>
      </c>
      <c r="E24" s="95">
        <v>907396.9764332009</v>
      </c>
      <c r="F24" s="48">
        <f t="shared" si="3"/>
        <v>0.34284734680617424</v>
      </c>
      <c r="G24" s="94">
        <v>869176.7715311009</v>
      </c>
      <c r="H24" s="48">
        <f t="shared" si="4"/>
        <v>0.3284063731359937</v>
      </c>
      <c r="I24" s="95">
        <v>24035.028346900002</v>
      </c>
      <c r="J24" s="47">
        <f t="shared" si="5"/>
        <v>0.009081301693925665</v>
      </c>
    </row>
    <row r="25" spans="2:10" ht="24" customHeight="1">
      <c r="B25" s="46">
        <v>17</v>
      </c>
      <c r="C25" s="101" t="s">
        <v>28</v>
      </c>
      <c r="D25" s="93">
        <v>677630.46</v>
      </c>
      <c r="E25" s="95">
        <v>38839.149999999994</v>
      </c>
      <c r="F25" s="48">
        <f t="shared" si="3"/>
        <v>0.05731612182840777</v>
      </c>
      <c r="G25" s="94">
        <v>24894.049999999996</v>
      </c>
      <c r="H25" s="48">
        <f t="shared" si="4"/>
        <v>0.03673691114770726</v>
      </c>
      <c r="I25" s="95">
        <v>12726</v>
      </c>
      <c r="J25" s="47">
        <f t="shared" si="5"/>
        <v>0.01878014751580087</v>
      </c>
    </row>
    <row r="26" spans="2:10" ht="24" customHeight="1">
      <c r="B26" s="46">
        <v>18</v>
      </c>
      <c r="C26" s="101" t="s">
        <v>29</v>
      </c>
      <c r="D26" s="93">
        <v>507766.82970500935</v>
      </c>
      <c r="E26" s="95">
        <v>15677.812498700048</v>
      </c>
      <c r="F26" s="48">
        <f t="shared" si="3"/>
        <v>0.030876007611226164</v>
      </c>
      <c r="G26" s="94">
        <v>7970.085707400049</v>
      </c>
      <c r="H26" s="48">
        <f t="shared" si="4"/>
        <v>0.01569634966512154</v>
      </c>
      <c r="I26" s="95">
        <v>14946.758479052229</v>
      </c>
      <c r="J26" s="47">
        <f t="shared" si="5"/>
        <v>0.029436264057925272</v>
      </c>
    </row>
    <row r="27" spans="2:10" ht="24" customHeight="1">
      <c r="B27" s="46">
        <v>19</v>
      </c>
      <c r="C27" s="101" t="s">
        <v>30</v>
      </c>
      <c r="D27" s="93">
        <v>130234.08</v>
      </c>
      <c r="E27" s="95">
        <v>26662.011559000002</v>
      </c>
      <c r="F27" s="48">
        <f t="shared" si="3"/>
        <v>0.20472376784172008</v>
      </c>
      <c r="G27" s="94">
        <v>16753.290132799997</v>
      </c>
      <c r="H27" s="48">
        <f t="shared" si="4"/>
        <v>0.12863983169996668</v>
      </c>
      <c r="I27" s="95">
        <v>24608</v>
      </c>
      <c r="J27" s="47">
        <f t="shared" si="5"/>
        <v>0.1889520776742923</v>
      </c>
    </row>
    <row r="28" spans="2:10" ht="24" customHeight="1">
      <c r="B28" s="46">
        <v>20</v>
      </c>
      <c r="C28" s="101" t="s">
        <v>31</v>
      </c>
      <c r="D28" s="93">
        <v>587817.01</v>
      </c>
      <c r="E28" s="95">
        <v>131056.41000000002</v>
      </c>
      <c r="F28" s="48">
        <f t="shared" si="3"/>
        <v>0.22295443610929194</v>
      </c>
      <c r="G28" s="94">
        <v>94374.97808999999</v>
      </c>
      <c r="H28" s="48">
        <f t="shared" si="4"/>
        <v>0.16055162828649683</v>
      </c>
      <c r="I28" s="95">
        <v>55275.18000000001</v>
      </c>
      <c r="J28" s="47">
        <f t="shared" si="5"/>
        <v>0.09403467245699475</v>
      </c>
    </row>
    <row r="29" spans="2:10" ht="24" customHeight="1">
      <c r="B29" s="46">
        <v>21</v>
      </c>
      <c r="C29" s="101" t="s">
        <v>37</v>
      </c>
      <c r="D29" s="93">
        <v>1922951.3158934</v>
      </c>
      <c r="E29" s="95">
        <v>164513.28903000004</v>
      </c>
      <c r="F29" s="48">
        <f t="shared" si="3"/>
        <v>0.08555249821993931</v>
      </c>
      <c r="G29" s="94">
        <v>133802.52225</v>
      </c>
      <c r="H29" s="48">
        <f t="shared" si="4"/>
        <v>0.06958185636012089</v>
      </c>
      <c r="I29" s="95">
        <v>155787.87286000003</v>
      </c>
      <c r="J29" s="47">
        <f t="shared" si="5"/>
        <v>0.08101498544055508</v>
      </c>
    </row>
    <row r="30" spans="2:10" ht="24" customHeight="1">
      <c r="B30" s="46">
        <v>22</v>
      </c>
      <c r="C30" s="101" t="s">
        <v>23</v>
      </c>
      <c r="D30" s="93">
        <v>52635.548775699994</v>
      </c>
      <c r="E30" s="95">
        <v>4235</v>
      </c>
      <c r="F30" s="48">
        <f t="shared" si="3"/>
        <v>0.08045893124524908</v>
      </c>
      <c r="G30" s="94">
        <v>1720</v>
      </c>
      <c r="H30" s="48">
        <f t="shared" si="4"/>
        <v>0.03267753524010116</v>
      </c>
      <c r="I30" s="95">
        <v>452</v>
      </c>
      <c r="J30" s="47">
        <f t="shared" si="5"/>
        <v>0.008587352284026583</v>
      </c>
    </row>
    <row r="31" spans="2:10" ht="24" customHeight="1">
      <c r="B31" s="46">
        <v>23</v>
      </c>
      <c r="C31" s="101" t="s">
        <v>43</v>
      </c>
      <c r="D31" s="102">
        <v>249478.46678039938</v>
      </c>
      <c r="E31" s="95">
        <v>66502.7821641</v>
      </c>
      <c r="F31" s="48">
        <f t="shared" si="3"/>
        <v>0.2665672233052415</v>
      </c>
      <c r="G31" s="94">
        <v>47092.751680000016</v>
      </c>
      <c r="H31" s="48">
        <f t="shared" si="4"/>
        <v>0.18876479516547967</v>
      </c>
      <c r="I31" s="95">
        <v>20049.1926036</v>
      </c>
      <c r="J31" s="47">
        <f t="shared" si="5"/>
        <v>0.0803644212758774</v>
      </c>
    </row>
    <row r="32" spans="2:10" ht="24" customHeight="1">
      <c r="B32" s="46">
        <v>24</v>
      </c>
      <c r="C32" s="101" t="s">
        <v>34</v>
      </c>
      <c r="D32" s="93">
        <v>330600.34250690136</v>
      </c>
      <c r="E32" s="95">
        <v>16051.746519133601</v>
      </c>
      <c r="F32" s="48">
        <f t="shared" si="3"/>
        <v>0.04855332694883254</v>
      </c>
      <c r="G32" s="94">
        <v>24693.537628241</v>
      </c>
      <c r="H32" s="48">
        <f t="shared" si="4"/>
        <v>0.07469301889100588</v>
      </c>
      <c r="I32" s="95">
        <v>16043.0025191336</v>
      </c>
      <c r="J32" s="47">
        <f t="shared" si="5"/>
        <v>0.04852687809541123</v>
      </c>
    </row>
    <row r="33" spans="2:10" ht="24" customHeight="1">
      <c r="B33" s="46">
        <v>25</v>
      </c>
      <c r="C33" s="101" t="s">
        <v>33</v>
      </c>
      <c r="D33" s="93">
        <v>538072.9709545989</v>
      </c>
      <c r="E33" s="95">
        <v>2740.291130299999</v>
      </c>
      <c r="F33" s="48">
        <f t="shared" si="3"/>
        <v>0.005092787183564397</v>
      </c>
      <c r="G33" s="94">
        <v>62932.37652329996</v>
      </c>
      <c r="H33" s="48">
        <f t="shared" si="4"/>
        <v>0.11695881399069574</v>
      </c>
      <c r="I33" s="95">
        <v>2148.398478299999</v>
      </c>
      <c r="J33" s="47">
        <f t="shared" si="5"/>
        <v>0.003992764168191744</v>
      </c>
    </row>
    <row r="34" spans="2:10" ht="24" customHeight="1">
      <c r="B34" s="46">
        <v>26</v>
      </c>
      <c r="C34" s="101" t="s">
        <v>36</v>
      </c>
      <c r="D34" s="93">
        <v>67553.0147111</v>
      </c>
      <c r="E34" s="95">
        <v>20979.468930699994</v>
      </c>
      <c r="F34" s="48">
        <f t="shared" si="3"/>
        <v>0.3105630299465043</v>
      </c>
      <c r="G34" s="94">
        <v>62582.24879709999</v>
      </c>
      <c r="H34" s="48">
        <f t="shared" si="4"/>
        <v>0.9264168159591664</v>
      </c>
      <c r="I34" s="95">
        <v>20979.468930699994</v>
      </c>
      <c r="J34" s="47">
        <f t="shared" si="5"/>
        <v>0.3105630299465043</v>
      </c>
    </row>
    <row r="35" spans="2:10" ht="24" customHeight="1" thickBot="1">
      <c r="B35" s="46">
        <v>27</v>
      </c>
      <c r="C35" s="103" t="s">
        <v>35</v>
      </c>
      <c r="D35" s="97">
        <v>53278.17964169998</v>
      </c>
      <c r="E35" s="98">
        <v>17949.7703378</v>
      </c>
      <c r="F35" s="37">
        <f t="shared" si="3"/>
        <v>0.3369065996344778</v>
      </c>
      <c r="G35" s="99">
        <v>16185.921877599989</v>
      </c>
      <c r="H35" s="37">
        <f t="shared" si="4"/>
        <v>0.30380020463258334</v>
      </c>
      <c r="I35" s="98">
        <v>1068.363542</v>
      </c>
      <c r="J35" s="36">
        <f t="shared" si="5"/>
        <v>0.020052553393994133</v>
      </c>
    </row>
    <row r="36" spans="1:10" s="105" customFormat="1" ht="24" customHeight="1" thickBot="1">
      <c r="A36" s="104"/>
      <c r="B36" s="33"/>
      <c r="C36" s="35" t="s">
        <v>1</v>
      </c>
      <c r="D36" s="11">
        <f>SUM(D21:D35)</f>
        <v>16790443.823677372</v>
      </c>
      <c r="E36" s="11">
        <f>SUM(E21:E35)</f>
        <v>1677532.5086982346</v>
      </c>
      <c r="F36" s="29">
        <f t="shared" si="3"/>
        <v>0.09990995630101387</v>
      </c>
      <c r="G36" s="10">
        <f>SUM(G21:G35)</f>
        <v>1633883.7943381418</v>
      </c>
      <c r="H36" s="29">
        <f t="shared" si="4"/>
        <v>0.09731033982759221</v>
      </c>
      <c r="I36" s="11">
        <f>SUM(I21:I35)</f>
        <v>539604.9401031858</v>
      </c>
      <c r="J36" s="27">
        <f t="shared" si="5"/>
        <v>0.0321376221956832</v>
      </c>
    </row>
    <row r="37" spans="2:10" ht="24" customHeight="1" thickBot="1">
      <c r="B37" s="33"/>
      <c r="C37" s="154" t="s">
        <v>48</v>
      </c>
      <c r="D37" s="155"/>
      <c r="E37" s="155"/>
      <c r="F37" s="155"/>
      <c r="G37" s="155"/>
      <c r="H37" s="155"/>
      <c r="I37" s="155"/>
      <c r="J37" s="156"/>
    </row>
    <row r="38" spans="2:10" ht="24" customHeight="1" thickBot="1">
      <c r="B38" s="38">
        <v>28</v>
      </c>
      <c r="C38" s="103" t="s">
        <v>32</v>
      </c>
      <c r="D38" s="106">
        <v>996284.44</v>
      </c>
      <c r="E38" s="98">
        <v>610569.08</v>
      </c>
      <c r="F38" s="37">
        <f>SUM(E38/D38)</f>
        <v>0.6128461466285672</v>
      </c>
      <c r="G38" s="99">
        <v>200114.21000000002</v>
      </c>
      <c r="H38" s="37">
        <f>SUM(G38/D38)</f>
        <v>0.2008605193111317</v>
      </c>
      <c r="I38" s="98">
        <v>564653.12</v>
      </c>
      <c r="J38" s="36">
        <f>SUM(I38/D38)</f>
        <v>0.5667589468726422</v>
      </c>
    </row>
    <row r="39" spans="1:13" s="105" customFormat="1" ht="24" customHeight="1" thickBot="1">
      <c r="A39" s="104"/>
      <c r="B39" s="33"/>
      <c r="C39" s="35" t="s">
        <v>1</v>
      </c>
      <c r="D39" s="10">
        <f>D38</f>
        <v>996284.44</v>
      </c>
      <c r="E39" s="10">
        <f>E38</f>
        <v>610569.08</v>
      </c>
      <c r="F39" s="29">
        <f>SUM(E39/D39)</f>
        <v>0.6128461466285672</v>
      </c>
      <c r="G39" s="30">
        <f>G38</f>
        <v>200114.21000000002</v>
      </c>
      <c r="H39" s="29">
        <f>SUM(G39/D39)</f>
        <v>0.2008605193111317</v>
      </c>
      <c r="I39" s="28">
        <f>I38</f>
        <v>564653.12</v>
      </c>
      <c r="J39" s="27">
        <f>SUM(I39/D39)</f>
        <v>0.5667589468726422</v>
      </c>
      <c r="M39" s="107"/>
    </row>
    <row r="40" spans="2:13" ht="24" customHeight="1" thickBot="1">
      <c r="B40" s="45"/>
      <c r="C40" s="44" t="s">
        <v>3</v>
      </c>
      <c r="D40" s="108"/>
      <c r="E40" s="41"/>
      <c r="F40" s="42"/>
      <c r="G40" s="43"/>
      <c r="H40" s="42"/>
      <c r="I40" s="41"/>
      <c r="J40" s="27"/>
      <c r="M40" s="109"/>
    </row>
    <row r="41" spans="2:13" ht="24" customHeight="1" thickBot="1">
      <c r="B41" s="40"/>
      <c r="C41" s="39" t="s">
        <v>4</v>
      </c>
      <c r="D41" s="34">
        <f>D19+D36</f>
        <v>35487890.38511437</v>
      </c>
      <c r="E41" s="34">
        <f>E19+E36</f>
        <v>6476342.438996835</v>
      </c>
      <c r="F41" s="29">
        <f aca="true" t="shared" si="6" ref="F41:F46">SUM(E41/D41)</f>
        <v>0.18249443313523586</v>
      </c>
      <c r="G41" s="30">
        <f>G19+G36</f>
        <v>3989688.1918481924</v>
      </c>
      <c r="H41" s="29">
        <f aca="true" t="shared" si="7" ref="H41:H46">SUM(G41/D41)</f>
        <v>0.1124239324612458</v>
      </c>
      <c r="I41" s="28">
        <f>I19+I36</f>
        <v>3034166.593417786</v>
      </c>
      <c r="J41" s="27">
        <f aca="true" t="shared" si="8" ref="J41:J46">SUM(I41/D41)</f>
        <v>0.08549864645350931</v>
      </c>
      <c r="M41" s="110"/>
    </row>
    <row r="42" spans="2:13" ht="24" customHeight="1" thickBot="1">
      <c r="B42" s="38"/>
      <c r="C42" s="39" t="s">
        <v>2</v>
      </c>
      <c r="D42" s="34">
        <f>D39</f>
        <v>996284.44</v>
      </c>
      <c r="E42" s="34">
        <f>E39</f>
        <v>610569.08</v>
      </c>
      <c r="F42" s="29">
        <f t="shared" si="6"/>
        <v>0.6128461466285672</v>
      </c>
      <c r="G42" s="99">
        <f>G39</f>
        <v>200114.21000000002</v>
      </c>
      <c r="H42" s="29">
        <f t="shared" si="7"/>
        <v>0.2008605193111317</v>
      </c>
      <c r="I42" s="28">
        <f>I39</f>
        <v>564653.12</v>
      </c>
      <c r="J42" s="27">
        <f t="shared" si="8"/>
        <v>0.5667589468726422</v>
      </c>
      <c r="M42" s="110"/>
    </row>
    <row r="43" spans="1:10" s="105" customFormat="1" ht="24" customHeight="1" thickBot="1">
      <c r="A43" s="104"/>
      <c r="B43" s="33"/>
      <c r="C43" s="39" t="s">
        <v>1</v>
      </c>
      <c r="D43" s="34">
        <f>D41+D42</f>
        <v>36484174.82511437</v>
      </c>
      <c r="E43" s="34">
        <f>E41+E42</f>
        <v>7086911.518996835</v>
      </c>
      <c r="F43" s="29">
        <f t="shared" si="6"/>
        <v>0.19424617804754254</v>
      </c>
      <c r="G43" s="30">
        <f>G41+G42</f>
        <v>4189802.4018481923</v>
      </c>
      <c r="H43" s="29">
        <f t="shared" si="7"/>
        <v>0.11483889719123058</v>
      </c>
      <c r="I43" s="28">
        <f>I41+I42</f>
        <v>3598819.713417786</v>
      </c>
      <c r="J43" s="27">
        <f t="shared" si="8"/>
        <v>0.09864056760687624</v>
      </c>
    </row>
    <row r="44" spans="2:10" ht="24" customHeight="1" thickBot="1">
      <c r="B44" s="38">
        <v>29</v>
      </c>
      <c r="C44" s="111" t="s">
        <v>42</v>
      </c>
      <c r="D44" s="106">
        <v>1160103.5511033</v>
      </c>
      <c r="E44" s="98">
        <v>657309.8274610251</v>
      </c>
      <c r="F44" s="37">
        <f t="shared" si="6"/>
        <v>0.5665958239985559</v>
      </c>
      <c r="G44" s="30">
        <v>81503.0915296</v>
      </c>
      <c r="H44" s="37">
        <f t="shared" si="7"/>
        <v>0.07025501426324197</v>
      </c>
      <c r="I44" s="98">
        <v>573598.017461025</v>
      </c>
      <c r="J44" s="36">
        <f t="shared" si="8"/>
        <v>0.4944369120459228</v>
      </c>
    </row>
    <row r="45" spans="2:10" ht="24" customHeight="1" thickBot="1">
      <c r="B45" s="33"/>
      <c r="C45" s="35" t="s">
        <v>13</v>
      </c>
      <c r="D45" s="34">
        <f>D44</f>
        <v>1160103.5511033</v>
      </c>
      <c r="E45" s="34">
        <f>E44</f>
        <v>657309.8274610251</v>
      </c>
      <c r="F45" s="29">
        <f t="shared" si="6"/>
        <v>0.5665958239985559</v>
      </c>
      <c r="G45" s="30">
        <f>G44</f>
        <v>81503.0915296</v>
      </c>
      <c r="H45" s="29">
        <f t="shared" si="7"/>
        <v>0.07025501426324197</v>
      </c>
      <c r="I45" s="28">
        <f>I44</f>
        <v>573598.017461025</v>
      </c>
      <c r="J45" s="27">
        <f t="shared" si="8"/>
        <v>0.4944369120459228</v>
      </c>
    </row>
    <row r="46" spans="1:10" s="105" customFormat="1" ht="24" customHeight="1" thickBot="1">
      <c r="A46" s="104"/>
      <c r="B46" s="33"/>
      <c r="C46" s="32" t="s">
        <v>14</v>
      </c>
      <c r="D46" s="31">
        <f>D43+D45</f>
        <v>37644278.37621767</v>
      </c>
      <c r="E46" s="31">
        <f>E43+E45</f>
        <v>7744221.3464578595</v>
      </c>
      <c r="F46" s="29">
        <f t="shared" si="6"/>
        <v>0.20572107317510396</v>
      </c>
      <c r="G46" s="30">
        <f>G43+G45</f>
        <v>4271305.493377793</v>
      </c>
      <c r="H46" s="29">
        <f t="shared" si="7"/>
        <v>0.11346493219209251</v>
      </c>
      <c r="I46" s="28">
        <f>I43+I45</f>
        <v>4172417.7308788113</v>
      </c>
      <c r="J46" s="27">
        <f t="shared" si="8"/>
        <v>0.11083803198933939</v>
      </c>
    </row>
    <row r="47" spans="2:10" ht="9.75" customHeight="1">
      <c r="B47" s="26"/>
      <c r="C47" s="25"/>
      <c r="D47" s="24"/>
      <c r="E47" s="24"/>
      <c r="F47" s="147"/>
      <c r="G47" s="147"/>
      <c r="H47" s="147"/>
      <c r="I47" s="147"/>
      <c r="J47" s="147"/>
    </row>
    <row r="48" spans="4:10" s="56" customFormat="1" ht="24" customHeight="1">
      <c r="D48" s="55"/>
      <c r="E48" s="55"/>
      <c r="F48" s="55"/>
      <c r="G48" s="55"/>
      <c r="H48" s="55"/>
      <c r="I48" s="23" t="s">
        <v>47</v>
      </c>
      <c r="J48" s="55"/>
    </row>
    <row r="51" ht="12.75">
      <c r="D51" s="112"/>
    </row>
  </sheetData>
  <sheetProtection/>
  <mergeCells count="16">
    <mergeCell ref="B1:J1"/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F47:J47"/>
    <mergeCell ref="C6:J6"/>
    <mergeCell ref="C20:J20"/>
    <mergeCell ref="C37:J37"/>
  </mergeCells>
  <printOptions/>
  <pageMargins left="0.5" right="0.74" top="0.89" bottom="0" header="0.17" footer="0.3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lead</dc:creator>
  <cp:keywords/>
  <dc:description/>
  <cp:lastModifiedBy>SLPC</cp:lastModifiedBy>
  <cp:lastPrinted>2023-11-17T05:23:59Z</cp:lastPrinted>
  <dcterms:created xsi:type="dcterms:W3CDTF">2005-03-03T10:01:26Z</dcterms:created>
  <dcterms:modified xsi:type="dcterms:W3CDTF">2023-11-17T05:24:23Z</dcterms:modified>
  <cp:category/>
  <cp:version/>
  <cp:contentType/>
  <cp:contentStatus/>
</cp:coreProperties>
</file>