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BC\Desktop\166th SLBC MEETING\main folder\"/>
    </mc:Choice>
  </mc:AlternateContent>
  <bookViews>
    <workbookView xWindow="0" yWindow="0" windowWidth="23040" windowHeight="8784"/>
  </bookViews>
  <sheets>
    <sheet name="Deposit Advances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'Deposit Advances'!$A$1:$V$58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0" i="1" l="1"/>
  <c r="O52" i="1" s="1"/>
  <c r="O54" i="1" s="1"/>
  <c r="D50" i="1"/>
  <c r="C50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R45" i="1"/>
  <c r="R51" i="1" s="1"/>
  <c r="Q45" i="1"/>
  <c r="Q51" i="1" s="1"/>
  <c r="P45" i="1"/>
  <c r="P51" i="1" s="1"/>
  <c r="O45" i="1"/>
  <c r="O51" i="1" s="1"/>
  <c r="N45" i="1"/>
  <c r="N51" i="1" s="1"/>
  <c r="M45" i="1"/>
  <c r="M51" i="1" s="1"/>
  <c r="L45" i="1"/>
  <c r="L51" i="1" s="1"/>
  <c r="K45" i="1"/>
  <c r="K51" i="1" s="1"/>
  <c r="I45" i="1"/>
  <c r="I51" i="1" s="1"/>
  <c r="G45" i="1"/>
  <c r="G51" i="1" s="1"/>
  <c r="F45" i="1"/>
  <c r="F51" i="1" s="1"/>
  <c r="E45" i="1"/>
  <c r="E51" i="1" s="1"/>
  <c r="D45" i="1"/>
  <c r="D51" i="1" s="1"/>
  <c r="C45" i="1"/>
  <c r="C51" i="1" s="1"/>
  <c r="J44" i="1"/>
  <c r="J45" i="1" s="1"/>
  <c r="J51" i="1" s="1"/>
  <c r="H44" i="1"/>
  <c r="H45" i="1" s="1"/>
  <c r="H51" i="1" s="1"/>
  <c r="R42" i="1"/>
  <c r="Q42" i="1"/>
  <c r="P42" i="1"/>
  <c r="O42" i="1"/>
  <c r="N42" i="1"/>
  <c r="M42" i="1"/>
  <c r="L42" i="1"/>
  <c r="L50" i="1" s="1"/>
  <c r="K42" i="1"/>
  <c r="K50" i="1" s="1"/>
  <c r="I42" i="1"/>
  <c r="G42" i="1"/>
  <c r="F42" i="1"/>
  <c r="F50" i="1" s="1"/>
  <c r="E42" i="1"/>
  <c r="E50" i="1" s="1"/>
  <c r="D42" i="1"/>
  <c r="C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J27" i="1"/>
  <c r="J42" i="1" s="1"/>
  <c r="H27" i="1"/>
  <c r="H42" i="1" s="1"/>
  <c r="R25" i="1"/>
  <c r="Q25" i="1"/>
  <c r="P25" i="1"/>
  <c r="P50" i="1" s="1"/>
  <c r="P52" i="1" s="1"/>
  <c r="P54" i="1" s="1"/>
  <c r="O25" i="1"/>
  <c r="N25" i="1"/>
  <c r="N50" i="1" s="1"/>
  <c r="M25" i="1"/>
  <c r="M50" i="1" s="1"/>
  <c r="L25" i="1"/>
  <c r="K25" i="1"/>
  <c r="I25" i="1"/>
  <c r="I50" i="1" s="1"/>
  <c r="I52" i="1" s="1"/>
  <c r="I54" i="1" s="1"/>
  <c r="G25" i="1"/>
  <c r="G50" i="1" s="1"/>
  <c r="G52" i="1" s="1"/>
  <c r="F25" i="1"/>
  <c r="E25" i="1"/>
  <c r="D25" i="1"/>
  <c r="C25" i="1"/>
  <c r="J24" i="1"/>
  <c r="H24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H25" i="1" s="1"/>
  <c r="H50" i="1" s="1"/>
  <c r="H52" i="1" s="1"/>
  <c r="H14" i="1"/>
  <c r="J13" i="1"/>
  <c r="J25" i="1" s="1"/>
  <c r="J50" i="1" s="1"/>
  <c r="J52" i="1" s="1"/>
  <c r="J54" i="1" s="1"/>
  <c r="H13" i="1"/>
  <c r="Q50" i="1" l="1"/>
  <c r="Q52" i="1" s="1"/>
  <c r="Q54" i="1" s="1"/>
  <c r="R50" i="1"/>
  <c r="R52" i="1" s="1"/>
  <c r="R54" i="1" s="1"/>
  <c r="G54" i="1"/>
  <c r="C52" i="1"/>
  <c r="C54" i="1" s="1"/>
  <c r="H54" i="1"/>
  <c r="N54" i="1"/>
  <c r="D52" i="1"/>
  <c r="D54" i="1" s="1"/>
  <c r="K52" i="1"/>
  <c r="K54" i="1" s="1"/>
  <c r="L52" i="1"/>
  <c r="L54" i="1" s="1"/>
  <c r="M52" i="1"/>
  <c r="M54" i="1" s="1"/>
  <c r="E52" i="1"/>
  <c r="E54" i="1" s="1"/>
  <c r="N52" i="1"/>
  <c r="F52" i="1"/>
  <c r="F54" i="1" s="1"/>
</calcChain>
</file>

<file path=xl/sharedStrings.xml><?xml version="1.0" encoding="utf-8"?>
<sst xmlns="http://schemas.openxmlformats.org/spreadsheetml/2006/main" count="75" uniqueCount="62">
  <si>
    <t>_</t>
  </si>
  <si>
    <t>Annexure -53</t>
  </si>
  <si>
    <t>S.NO</t>
  </si>
  <si>
    <t>BASIC BANKING DATA AS ON SEPTEMBER 2023</t>
  </si>
  <si>
    <t>(Amount in lacs)</t>
  </si>
  <si>
    <t>BANK NAME</t>
  </si>
  <si>
    <t>BRANCHES</t>
  </si>
  <si>
    <t>AGG.DEPOSITS</t>
  </si>
  <si>
    <t>TOTAL ADVANCES</t>
  </si>
  <si>
    <t>TOTAL NPA</t>
  </si>
  <si>
    <t>DEPOSITS</t>
  </si>
  <si>
    <t>ADVANCES</t>
  </si>
  <si>
    <t>RURAL</t>
  </si>
  <si>
    <t>S/U</t>
  </si>
  <si>
    <t>URBAN</t>
  </si>
  <si>
    <t>TOTAL</t>
  </si>
  <si>
    <t>A/Cs</t>
  </si>
  <si>
    <t>AMT.</t>
  </si>
  <si>
    <t>S/URBAN</t>
  </si>
  <si>
    <t>A</t>
  </si>
  <si>
    <t>PUBLIC SECTOR BANKS</t>
  </si>
  <si>
    <t xml:space="preserve">Punjab National Bank </t>
  </si>
  <si>
    <t>Punjab &amp; Sind Bank</t>
  </si>
  <si>
    <t>UCO Bank</t>
  </si>
  <si>
    <t xml:space="preserve">Bank of Baroda </t>
  </si>
  <si>
    <t>Bank of India</t>
  </si>
  <si>
    <t>Bank of Maharashtra</t>
  </si>
  <si>
    <t>Canara Bank</t>
  </si>
  <si>
    <t>Central Bank Of India</t>
  </si>
  <si>
    <t>Indian Bank</t>
  </si>
  <si>
    <t xml:space="preserve">Indian Overseas Bank </t>
  </si>
  <si>
    <t xml:space="preserve">State Bank Of India </t>
  </si>
  <si>
    <t xml:space="preserve">Union Bank Of India </t>
  </si>
  <si>
    <t>B</t>
  </si>
  <si>
    <t>PRIVATE SECTOR BANKS</t>
  </si>
  <si>
    <t>IDBI Bank</t>
  </si>
  <si>
    <t>J&amp;K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</si>
  <si>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</si>
  <si>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</si>
  <si>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</si>
  <si>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</si>
  <si>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</si>
  <si>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</si>
  <si>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</si>
  <si>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</si>
  <si>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RBL Bank</t>
  </si>
  <si>
    <t>AU Small Finance Bank</t>
  </si>
  <si>
    <t>Capital Small Finance Bank</t>
  </si>
  <si>
    <t>Ujjivan Small Finance Bank</t>
  </si>
  <si>
    <t>Jana Small Finance Bank</t>
  </si>
  <si>
    <t xml:space="preserve"> C   REGIONAL RURAL BANKS</t>
  </si>
  <si>
    <t xml:space="preserve">Punjab Gramin Bank </t>
  </si>
  <si>
    <t xml:space="preserve">D   COOPERATIVE BANKS </t>
  </si>
  <si>
    <t>Punjab State Cooperative Bank</t>
  </si>
  <si>
    <t>SCHEDULED COMMERCIAL BANKS</t>
  </si>
  <si>
    <t>Comm.Bks (A+B)</t>
  </si>
  <si>
    <t>RRBs ( C)</t>
  </si>
  <si>
    <t>TOTAL (A+B+C)</t>
  </si>
  <si>
    <t xml:space="preserve">              SYSTEM                                                            </t>
  </si>
  <si>
    <t>G. TOTAL (A+B+C+D)</t>
  </si>
  <si>
    <t>SLBC PUNJAB</t>
  </si>
  <si>
    <t>Annexure-30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</si>
</sst>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32"/>
      <name val="Calibri"/>
      <family val="2"/>
      <scheme val="minor"/>
    </font>
    <font>
      <sz val="26"/>
      <color theme="1"/>
      <name val="Calibri"/>
      <family val="2"/>
      <scheme val="minor"/>
    </font>
    <font>
      <sz val="32"/>
      <color theme="1"/>
      <name val="Calibri"/>
      <family val="2"/>
      <scheme val="minor"/>
    </font>
    <font>
      <b/>
      <sz val="32"/>
      <color theme="1"/>
      <name val="Tahoma"/>
      <family val="2"/>
    </font>
    <font>
      <b/>
      <sz val="26"/>
      <color theme="1"/>
      <name val="Tahoma"/>
      <family val="2"/>
    </font>
    <font>
      <b/>
      <sz val="36"/>
      <color theme="1"/>
      <name val="Tahoma"/>
      <family val="2"/>
    </font>
    <font>
      <sz val="36"/>
      <color theme="1"/>
      <name val="Tahoma"/>
      <family val="2"/>
    </font>
    <font>
      <b/>
      <sz val="48"/>
      <color theme="1"/>
      <name val="Tahoma"/>
      <family val="2"/>
    </font>
    <font>
      <b/>
      <sz val="26"/>
      <color theme="1"/>
      <name val="Rupee Foradian"/>
      <family val="2"/>
    </font>
    <font>
      <sz val="26"/>
      <color theme="1"/>
      <name val="Rupee Foradian"/>
      <family val="2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36"/>
      <name val="Tahoma"/>
      <family val="2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127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1" fontId="5" fillId="0" borderId="0" xfId="1" applyNumberFormat="1" applyFont="1" applyFill="1" applyBorder="1"/>
    <xf numFmtId="0" fontId="5" fillId="0" borderId="0" xfId="1" applyFont="1" applyFill="1"/>
    <xf numFmtId="1" fontId="5" fillId="0" borderId="0" xfId="1" applyNumberFormat="1" applyFont="1" applyFill="1"/>
    <xf numFmtId="0" fontId="1" fillId="0" borderId="0" xfId="1" applyFill="1"/>
    <xf numFmtId="0" fontId="1" fillId="0" borderId="0" xfId="1"/>
    <xf numFmtId="0" fontId="6" fillId="0" borderId="0" xfId="1" applyFont="1" applyFill="1" applyBorder="1"/>
    <xf numFmtId="17" fontId="7" fillId="0" borderId="0" xfId="1" applyNumberFormat="1" applyFont="1" applyFill="1" applyBorder="1" applyAlignment="1">
      <alignment horizontal="right"/>
    </xf>
    <xf numFmtId="17" fontId="8" fillId="0" borderId="0" xfId="1" applyNumberFormat="1" applyFont="1" applyFill="1" applyBorder="1" applyAlignment="1">
      <alignment horizontal="right"/>
    </xf>
    <xf numFmtId="1" fontId="8" fillId="0" borderId="0" xfId="1" applyNumberFormat="1" applyFont="1" applyFill="1" applyBorder="1" applyAlignment="1">
      <alignment horizontal="right"/>
    </xf>
    <xf numFmtId="1" fontId="9" fillId="0" borderId="0" xfId="1" applyNumberFormat="1" applyFont="1" applyFill="1" applyBorder="1" applyAlignment="1">
      <alignment horizontal="center"/>
    </xf>
    <xf numFmtId="1" fontId="10" fillId="0" borderId="0" xfId="1" applyNumberFormat="1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right"/>
    </xf>
    <xf numFmtId="17" fontId="7" fillId="0" borderId="2" xfId="1" applyNumberFormat="1" applyFont="1" applyFill="1" applyBorder="1" applyAlignment="1">
      <alignment horizontal="right"/>
    </xf>
    <xf numFmtId="1" fontId="11" fillId="0" borderId="0" xfId="1" applyNumberFormat="1" applyFont="1" applyFill="1" applyBorder="1" applyAlignment="1">
      <alignment horizontal="center"/>
    </xf>
    <xf numFmtId="17" fontId="7" fillId="0" borderId="3" xfId="1" applyNumberFormat="1" applyFont="1" applyFill="1" applyBorder="1" applyAlignment="1">
      <alignment horizontal="right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" fontId="8" fillId="0" borderId="11" xfId="1" applyNumberFormat="1" applyFont="1" applyFill="1" applyBorder="1" applyAlignment="1">
      <alignment horizontal="center" vertical="center"/>
    </xf>
    <xf numFmtId="1" fontId="8" fillId="0" borderId="13" xfId="1" applyNumberFormat="1" applyFont="1" applyFill="1" applyBorder="1" applyAlignment="1">
      <alignment horizontal="center" vertical="center"/>
    </xf>
    <xf numFmtId="1" fontId="8" fillId="0" borderId="14" xfId="1" applyNumberFormat="1" applyFont="1" applyFill="1" applyBorder="1" applyAlignment="1">
      <alignment horizontal="center" vertical="center"/>
    </xf>
    <xf numFmtId="1" fontId="8" fillId="0" borderId="12" xfId="1" applyNumberFormat="1" applyFont="1" applyFill="1" applyBorder="1" applyAlignment="1">
      <alignment horizontal="center" vertical="center"/>
    </xf>
    <xf numFmtId="1" fontId="8" fillId="0" borderId="6" xfId="1" applyNumberFormat="1" applyFont="1" applyFill="1" applyBorder="1" applyAlignment="1">
      <alignment horizontal="center" vertical="center"/>
    </xf>
    <xf numFmtId="1" fontId="8" fillId="0" borderId="4" xfId="1" applyNumberFormat="1" applyFont="1" applyFill="1" applyBorder="1" applyAlignment="1">
      <alignment horizontal="center" vertical="center"/>
    </xf>
    <xf numFmtId="1" fontId="8" fillId="0" borderId="16" xfId="1" applyNumberFormat="1" applyFont="1" applyFill="1" applyBorder="1" applyAlignment="1">
      <alignment horizontal="center" vertical="center"/>
    </xf>
    <xf numFmtId="0" fontId="3" fillId="0" borderId="1" xfId="1" applyFont="1" applyFill="1" applyBorder="1"/>
    <xf numFmtId="0" fontId="9" fillId="0" borderId="16" xfId="1" applyFont="1" applyFill="1" applyBorder="1" applyAlignment="1">
      <alignment vertical="center"/>
    </xf>
    <xf numFmtId="0" fontId="9" fillId="0" borderId="5" xfId="1" applyFont="1" applyFill="1" applyBorder="1" applyAlignment="1">
      <alignment vertical="center"/>
    </xf>
    <xf numFmtId="0" fontId="9" fillId="0" borderId="6" xfId="1" applyFont="1" applyFill="1" applyBorder="1" applyAlignment="1">
      <alignment vertical="center"/>
    </xf>
    <xf numFmtId="0" fontId="14" fillId="2" borderId="17" xfId="1" applyFont="1" applyFill="1" applyBorder="1"/>
    <xf numFmtId="0" fontId="9" fillId="2" borderId="18" xfId="1" applyFont="1" applyFill="1" applyBorder="1" applyAlignment="1">
      <alignment vertical="center"/>
    </xf>
    <xf numFmtId="1" fontId="9" fillId="2" borderId="19" xfId="1" applyNumberFormat="1" applyFont="1" applyFill="1" applyBorder="1" applyAlignment="1">
      <alignment vertical="center"/>
    </xf>
    <xf numFmtId="1" fontId="9" fillId="2" borderId="20" xfId="1" applyNumberFormat="1" applyFont="1" applyFill="1" applyBorder="1" applyAlignment="1">
      <alignment vertical="center"/>
    </xf>
    <xf numFmtId="1" fontId="9" fillId="2" borderId="21" xfId="1" applyNumberFormat="1" applyFont="1" applyFill="1" applyBorder="1" applyAlignment="1">
      <alignment vertical="center"/>
    </xf>
    <xf numFmtId="1" fontId="9" fillId="2" borderId="18" xfId="1" applyNumberFormat="1" applyFont="1" applyFill="1" applyBorder="1" applyAlignment="1">
      <alignment vertical="center"/>
    </xf>
    <xf numFmtId="1" fontId="9" fillId="2" borderId="22" xfId="1" applyNumberFormat="1" applyFont="1" applyFill="1" applyBorder="1" applyAlignment="1">
      <alignment vertical="center"/>
    </xf>
    <xf numFmtId="1" fontId="9" fillId="2" borderId="23" xfId="1" applyNumberFormat="1" applyFont="1" applyFill="1" applyBorder="1" applyAlignment="1">
      <alignment vertical="center"/>
    </xf>
    <xf numFmtId="1" fontId="15" fillId="3" borderId="0" xfId="1" applyNumberFormat="1" applyFont="1" applyFill="1"/>
    <xf numFmtId="0" fontId="1" fillId="3" borderId="0" xfId="1" applyFill="1"/>
    <xf numFmtId="0" fontId="14" fillId="2" borderId="24" xfId="1" applyFont="1" applyFill="1" applyBorder="1"/>
    <xf numFmtId="0" fontId="9" fillId="2" borderId="25" xfId="1" applyFont="1" applyFill="1" applyBorder="1" applyAlignment="1">
      <alignment vertical="center"/>
    </xf>
    <xf numFmtId="1" fontId="9" fillId="2" borderId="26" xfId="1" applyNumberFormat="1" applyFont="1" applyFill="1" applyBorder="1" applyAlignment="1">
      <alignment vertical="center"/>
    </xf>
    <xf numFmtId="1" fontId="9" fillId="2" borderId="27" xfId="1" applyNumberFormat="1" applyFont="1" applyFill="1" applyBorder="1" applyAlignment="1">
      <alignment vertical="center"/>
    </xf>
    <xf numFmtId="0" fontId="1" fillId="0" borderId="0" xfId="1" applyFont="1" applyFill="1"/>
    <xf numFmtId="0" fontId="1" fillId="3" borderId="0" xfId="1" applyFont="1" applyFill="1"/>
    <xf numFmtId="1" fontId="9" fillId="2" borderId="28" xfId="1" applyNumberFormat="1" applyFont="1" applyFill="1" applyBorder="1" applyAlignment="1">
      <alignment vertical="center"/>
    </xf>
    <xf numFmtId="1" fontId="9" fillId="2" borderId="25" xfId="1" applyNumberFormat="1" applyFont="1" applyFill="1" applyBorder="1" applyAlignment="1">
      <alignment vertical="center"/>
    </xf>
    <xf numFmtId="1" fontId="9" fillId="2" borderId="29" xfId="1" applyNumberFormat="1" applyFont="1" applyFill="1" applyBorder="1" applyAlignment="1">
      <alignment vertical="center"/>
    </xf>
    <xf numFmtId="1" fontId="9" fillId="2" borderId="24" xfId="1" applyNumberFormat="1" applyFont="1" applyFill="1" applyBorder="1" applyAlignment="1">
      <alignment vertical="center"/>
    </xf>
    <xf numFmtId="1" fontId="9" fillId="2" borderId="30" xfId="1" applyNumberFormat="1" applyFont="1" applyFill="1" applyBorder="1" applyAlignment="1">
      <alignment vertical="center"/>
    </xf>
    <xf numFmtId="0" fontId="1" fillId="2" borderId="0" xfId="1" applyFont="1" applyFill="1"/>
    <xf numFmtId="0" fontId="14" fillId="2" borderId="31" xfId="1" applyFont="1" applyFill="1" applyBorder="1"/>
    <xf numFmtId="0" fontId="9" fillId="2" borderId="30" xfId="1" applyFont="1" applyFill="1" applyBorder="1" applyAlignment="1">
      <alignment vertical="center"/>
    </xf>
    <xf numFmtId="1" fontId="9" fillId="2" borderId="32" xfId="1" applyNumberFormat="1" applyFont="1" applyFill="1" applyBorder="1" applyAlignment="1">
      <alignment vertical="center"/>
    </xf>
    <xf numFmtId="1" fontId="9" fillId="2" borderId="33" xfId="1" applyNumberFormat="1" applyFont="1" applyFill="1" applyBorder="1" applyAlignment="1">
      <alignment vertical="center"/>
    </xf>
    <xf numFmtId="1" fontId="9" fillId="2" borderId="34" xfId="1" applyNumberFormat="1" applyFont="1" applyFill="1" applyBorder="1" applyAlignment="1">
      <alignment vertical="center"/>
    </xf>
    <xf numFmtId="1" fontId="9" fillId="2" borderId="35" xfId="1" applyNumberFormat="1" applyFont="1" applyFill="1" applyBorder="1" applyAlignment="1">
      <alignment vertical="center"/>
    </xf>
    <xf numFmtId="1" fontId="9" fillId="2" borderId="36" xfId="1" applyNumberFormat="1" applyFont="1" applyFill="1" applyBorder="1" applyAlignment="1">
      <alignment vertical="center"/>
    </xf>
    <xf numFmtId="1" fontId="9" fillId="2" borderId="31" xfId="1" applyNumberFormat="1" applyFont="1" applyFill="1" applyBorder="1" applyAlignment="1">
      <alignment vertical="center"/>
    </xf>
    <xf numFmtId="1" fontId="9" fillId="2" borderId="11" xfId="1" applyNumberFormat="1" applyFont="1" applyFill="1" applyBorder="1" applyAlignment="1">
      <alignment vertical="center"/>
    </xf>
    <xf numFmtId="1" fontId="9" fillId="2" borderId="37" xfId="1" applyNumberFormat="1" applyFont="1" applyFill="1" applyBorder="1" applyAlignment="1">
      <alignment vertical="center"/>
    </xf>
    <xf numFmtId="0" fontId="14" fillId="2" borderId="23" xfId="1" applyFont="1" applyFill="1" applyBorder="1"/>
    <xf numFmtId="0" fontId="16" fillId="2" borderId="24" xfId="1" applyFont="1" applyFill="1" applyBorder="1"/>
    <xf numFmtId="0" fontId="17" fillId="2" borderId="0" xfId="1" applyFont="1" applyFill="1" applyBorder="1" applyAlignment="1">
      <alignment vertical="center"/>
    </xf>
    <xf numFmtId="0" fontId="17" fillId="2" borderId="25" xfId="1" applyFont="1" applyFill="1" applyBorder="1" applyAlignment="1">
      <alignment vertical="center"/>
    </xf>
    <xf numFmtId="1" fontId="17" fillId="2" borderId="26" xfId="1" applyNumberFormat="1" applyFont="1" applyFill="1" applyBorder="1" applyAlignment="1">
      <alignment vertical="center"/>
    </xf>
    <xf numFmtId="1" fontId="17" fillId="0" borderId="0" xfId="2" applyNumberFormat="1" applyFont="1" applyAlignment="1">
      <alignment horizontal="right" vertical="center"/>
    </xf>
    <xf numFmtId="0" fontId="2" fillId="0" borderId="0" xfId="1" applyFont="1" applyFill="1"/>
    <xf numFmtId="0" fontId="2" fillId="3" borderId="0" xfId="1" applyFont="1" applyFill="1"/>
    <xf numFmtId="0" fontId="16" fillId="2" borderId="31" xfId="1" applyFont="1" applyFill="1" applyBorder="1"/>
    <xf numFmtId="0" fontId="17" fillId="2" borderId="30" xfId="1" applyFont="1" applyFill="1" applyBorder="1" applyAlignment="1">
      <alignment vertical="center"/>
    </xf>
    <xf numFmtId="1" fontId="9" fillId="2" borderId="14" xfId="1" applyNumberFormat="1" applyFont="1" applyFill="1" applyBorder="1" applyAlignment="1">
      <alignment vertical="center"/>
    </xf>
    <xf numFmtId="0" fontId="16" fillId="2" borderId="17" xfId="1" applyFont="1" applyFill="1" applyBorder="1"/>
    <xf numFmtId="0" fontId="17" fillId="2" borderId="1" xfId="1" applyFont="1" applyFill="1" applyBorder="1" applyAlignment="1">
      <alignment vertical="center"/>
    </xf>
    <xf numFmtId="0" fontId="9" fillId="2" borderId="7" xfId="1" applyFont="1" applyFill="1" applyBorder="1" applyAlignment="1">
      <alignment vertical="center"/>
    </xf>
    <xf numFmtId="0" fontId="9" fillId="2" borderId="8" xfId="1" applyFont="1" applyFill="1" applyBorder="1" applyAlignment="1">
      <alignment vertical="center"/>
    </xf>
    <xf numFmtId="0" fontId="17" fillId="2" borderId="16" xfId="1" applyFont="1" applyFill="1" applyBorder="1" applyAlignment="1">
      <alignment vertical="center"/>
    </xf>
    <xf numFmtId="1" fontId="9" fillId="2" borderId="16" xfId="1" applyNumberFormat="1" applyFont="1" applyFill="1" applyBorder="1" applyAlignment="1">
      <alignment vertical="center"/>
    </xf>
    <xf numFmtId="0" fontId="17" fillId="2" borderId="23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0" fontId="9" fillId="2" borderId="39" xfId="1" applyFont="1" applyFill="1" applyBorder="1" applyAlignment="1">
      <alignment vertical="center"/>
    </xf>
    <xf numFmtId="0" fontId="17" fillId="2" borderId="40" xfId="1" applyFont="1" applyFill="1" applyBorder="1" applyAlignment="1">
      <alignment vertical="center"/>
    </xf>
    <xf numFmtId="1" fontId="9" fillId="2" borderId="41" xfId="1" applyNumberFormat="1" applyFont="1" applyFill="1" applyBorder="1" applyAlignment="1">
      <alignment vertical="center"/>
    </xf>
    <xf numFmtId="0" fontId="9" fillId="2" borderId="16" xfId="1" applyFont="1" applyFill="1" applyBorder="1" applyAlignment="1">
      <alignment vertical="center"/>
    </xf>
    <xf numFmtId="0" fontId="9" fillId="2" borderId="4" xfId="1" applyFont="1" applyFill="1" applyBorder="1" applyAlignment="1">
      <alignment vertical="center"/>
    </xf>
    <xf numFmtId="0" fontId="9" fillId="2" borderId="5" xfId="1" applyFont="1" applyFill="1" applyBorder="1" applyAlignment="1">
      <alignment vertical="center"/>
    </xf>
    <xf numFmtId="0" fontId="9" fillId="2" borderId="6" xfId="1" applyFont="1" applyFill="1" applyBorder="1" applyAlignment="1">
      <alignment vertical="center"/>
    </xf>
    <xf numFmtId="0" fontId="16" fillId="2" borderId="33" xfId="1" applyFont="1" applyFill="1" applyBorder="1"/>
    <xf numFmtId="0" fontId="17" fillId="2" borderId="42" xfId="1" applyFont="1" applyFill="1" applyBorder="1" applyAlignment="1">
      <alignment vertical="center"/>
    </xf>
    <xf numFmtId="0" fontId="3" fillId="0" borderId="0" xfId="1" applyFont="1" applyFill="1"/>
    <xf numFmtId="0" fontId="4" fillId="0" borderId="0" xfId="1" applyFont="1" applyFill="1"/>
    <xf numFmtId="1" fontId="9" fillId="0" borderId="0" xfId="1" applyNumberFormat="1" applyFont="1" applyFill="1" applyBorder="1" applyAlignment="1">
      <alignment horizontal="center"/>
    </xf>
    <xf numFmtId="1" fontId="10" fillId="0" borderId="0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right"/>
    </xf>
    <xf numFmtId="0" fontId="13" fillId="0" borderId="7" xfId="1" applyFont="1" applyFill="1" applyBorder="1" applyAlignment="1"/>
    <xf numFmtId="0" fontId="13" fillId="0" borderId="8" xfId="1" applyFont="1" applyFill="1" applyBorder="1" applyAlignment="1"/>
    <xf numFmtId="0" fontId="7" fillId="0" borderId="9" xfId="1" applyFont="1" applyFill="1" applyBorder="1" applyAlignment="1">
      <alignment horizontal="left" vertical="top"/>
    </xf>
    <xf numFmtId="0" fontId="7" fillId="0" borderId="10" xfId="1" applyFont="1" applyFill="1" applyBorder="1" applyAlignment="1">
      <alignment horizontal="left" vertical="top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1" fontId="8" fillId="0" borderId="4" xfId="1" applyNumberFormat="1" applyFont="1" applyFill="1" applyBorder="1" applyAlignment="1">
      <alignment horizontal="center" vertical="center"/>
    </xf>
    <xf numFmtId="1" fontId="8" fillId="0" borderId="6" xfId="1" applyNumberFormat="1" applyFont="1" applyFill="1" applyBorder="1" applyAlignment="1">
      <alignment horizontal="center" vertical="center"/>
    </xf>
    <xf numFmtId="1" fontId="8" fillId="0" borderId="5" xfId="1" applyNumberFormat="1" applyFont="1" applyFill="1" applyBorder="1" applyAlignment="1">
      <alignment horizontal="center" vertical="center"/>
    </xf>
    <xf numFmtId="1" fontId="9" fillId="0" borderId="43" xfId="1" applyNumberFormat="1" applyFont="1" applyFill="1" applyBorder="1" applyAlignment="1">
      <alignment horizontal="right" vertical="center"/>
    </xf>
    <xf numFmtId="1" fontId="9" fillId="0" borderId="0" xfId="1" applyNumberFormat="1" applyFont="1" applyFill="1" applyBorder="1" applyAlignment="1">
      <alignment horizontal="right" vertical="center"/>
    </xf>
    <xf numFmtId="1" fontId="9" fillId="0" borderId="39" xfId="1" applyNumberFormat="1" applyFont="1" applyFill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left" vertical="center"/>
    </xf>
    <xf numFmtId="0" fontId="9" fillId="2" borderId="5" xfId="1" applyFont="1" applyFill="1" applyBorder="1" applyAlignment="1">
      <alignment horizontal="left" vertical="center"/>
    </xf>
    <xf numFmtId="0" fontId="9" fillId="2" borderId="6" xfId="1" applyFont="1" applyFill="1" applyBorder="1" applyAlignment="1">
      <alignment horizontal="left" vertical="center"/>
    </xf>
    <xf numFmtId="0" fontId="17" fillId="2" borderId="4" xfId="1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/>
    </xf>
    <xf numFmtId="0" fontId="17" fillId="2" borderId="38" xfId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tabSelected="1" view="pageBreakPreview" topLeftCell="B4" zoomScale="23" zoomScaleNormal="70" zoomScaleSheetLayoutView="23" workbookViewId="0">
      <pane xSplit="1" ySplit="9" topLeftCell="C13" activePane="bottomRight" state="frozen"/>
      <selection activeCell="AF16" sqref="AF16"/>
      <selection pane="topRight" activeCell="AF16" sqref="AF16"/>
      <selection pane="bottomLeft" activeCell="AF16" sqref="AF16"/>
      <selection pane="bottomRight" activeCell="J19" sqref="J19"/>
    </sheetView>
  </sheetViews>
  <sheetFormatPr defaultColWidth="8.88671875" defaultRowHeight="40.799999999999997"/>
  <cols>
    <col min="1" max="1" width="19.33203125" style="95" customWidth="1"/>
    <col min="2" max="2" width="111.88671875" style="96" customWidth="1"/>
    <col min="3" max="6" width="33.88671875" style="5" customWidth="1"/>
    <col min="7" max="9" width="54.109375" style="5" customWidth="1"/>
    <col min="10" max="10" width="71.5546875" style="5" customWidth="1"/>
    <col min="11" max="15" width="54.109375" style="6" customWidth="1"/>
    <col min="16" max="16" width="61.44140625" style="6" customWidth="1"/>
    <col min="17" max="18" width="54.109375" style="6" customWidth="1"/>
    <col min="19" max="19" width="8.88671875" style="7"/>
    <col min="20" max="20" width="5.33203125" style="7" customWidth="1"/>
    <col min="21" max="23" width="8.88671875" style="7" hidden="1" customWidth="1"/>
    <col min="24" max="24" width="35.88671875" style="8" customWidth="1"/>
    <col min="25" max="16384" width="8.88671875" style="8"/>
  </cols>
  <sheetData>
    <row r="1" spans="1:24">
      <c r="A1" s="1"/>
      <c r="B1" s="2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5"/>
    </row>
    <row r="2" spans="1:24">
      <c r="A2" s="1"/>
      <c r="B2" s="9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</row>
    <row r="3" spans="1:24" ht="43.8">
      <c r="A3" s="1"/>
      <c r="B3" s="10" t="s">
        <v>0</v>
      </c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12"/>
      <c r="O3" s="12"/>
      <c r="P3" s="97" t="s">
        <v>1</v>
      </c>
      <c r="Q3" s="98"/>
      <c r="R3" s="98"/>
    </row>
    <row r="4" spans="1:24" ht="44.4" thickBot="1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2"/>
      <c r="M4" s="12"/>
      <c r="N4" s="12"/>
      <c r="O4" s="12"/>
      <c r="P4" s="13"/>
      <c r="Q4" s="14"/>
      <c r="R4" s="14"/>
    </row>
    <row r="5" spans="1:24" ht="43.8">
      <c r="A5" s="1"/>
      <c r="B5" s="15"/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12"/>
      <c r="O5" s="12"/>
      <c r="P5" s="13"/>
      <c r="Q5" s="14"/>
      <c r="R5" s="14"/>
    </row>
    <row r="6" spans="1:24" ht="58.8">
      <c r="A6" s="1"/>
      <c r="B6" s="16"/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2"/>
      <c r="P6" s="13"/>
      <c r="Q6" s="17" t="s">
        <v>61</v>
      </c>
      <c r="R6" s="14"/>
    </row>
    <row r="7" spans="1:24" ht="44.4" thickBot="1">
      <c r="A7" s="1"/>
      <c r="B7" s="18"/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12"/>
      <c r="O7" s="12"/>
      <c r="P7" s="13"/>
      <c r="Q7" s="14"/>
      <c r="R7" s="14"/>
    </row>
    <row r="8" spans="1:24" ht="58.8" customHeight="1" thickBot="1">
      <c r="A8" s="99" t="s">
        <v>2</v>
      </c>
      <c r="B8" s="102" t="s">
        <v>3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4"/>
    </row>
    <row r="9" spans="1:24" ht="53.4" customHeight="1" thickBot="1">
      <c r="A9" s="100"/>
      <c r="B9" s="105" t="s">
        <v>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24" ht="91.2" customHeight="1" thickBot="1">
      <c r="A10" s="100"/>
      <c r="B10" s="108" t="s">
        <v>5</v>
      </c>
      <c r="C10" s="110" t="s">
        <v>6</v>
      </c>
      <c r="D10" s="111"/>
      <c r="E10" s="111"/>
      <c r="F10" s="112"/>
      <c r="G10" s="110" t="s">
        <v>7</v>
      </c>
      <c r="H10" s="112"/>
      <c r="I10" s="110" t="s">
        <v>8</v>
      </c>
      <c r="J10" s="112"/>
      <c r="K10" s="113" t="s">
        <v>9</v>
      </c>
      <c r="L10" s="114"/>
      <c r="M10" s="113" t="s">
        <v>10</v>
      </c>
      <c r="N10" s="115"/>
      <c r="O10" s="114"/>
      <c r="P10" s="113" t="s">
        <v>11</v>
      </c>
      <c r="Q10" s="115"/>
      <c r="R10" s="114"/>
    </row>
    <row r="11" spans="1:24" ht="91.2" customHeight="1" thickBot="1">
      <c r="A11" s="101"/>
      <c r="B11" s="109"/>
      <c r="C11" s="19" t="s">
        <v>12</v>
      </c>
      <c r="D11" s="20" t="s">
        <v>13</v>
      </c>
      <c r="E11" s="20" t="s">
        <v>14</v>
      </c>
      <c r="F11" s="21" t="s">
        <v>15</v>
      </c>
      <c r="G11" s="22" t="s">
        <v>16</v>
      </c>
      <c r="H11" s="23" t="s">
        <v>17</v>
      </c>
      <c r="I11" s="19" t="s">
        <v>16</v>
      </c>
      <c r="J11" s="21" t="s">
        <v>17</v>
      </c>
      <c r="K11" s="24" t="s">
        <v>16</v>
      </c>
      <c r="L11" s="25" t="s">
        <v>17</v>
      </c>
      <c r="M11" s="26" t="s">
        <v>12</v>
      </c>
      <c r="N11" s="27" t="s">
        <v>18</v>
      </c>
      <c r="O11" s="28" t="s">
        <v>14</v>
      </c>
      <c r="P11" s="29" t="s">
        <v>12</v>
      </c>
      <c r="Q11" s="30" t="s">
        <v>18</v>
      </c>
      <c r="R11" s="28" t="s">
        <v>14</v>
      </c>
    </row>
    <row r="12" spans="1:24" ht="52.2" customHeight="1" thickBot="1">
      <c r="A12" s="31" t="s">
        <v>19</v>
      </c>
      <c r="B12" s="32" t="s">
        <v>20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</row>
    <row r="13" spans="1:24" s="44" customFormat="1" ht="65.400000000000006" customHeight="1">
      <c r="A13" s="35">
        <v>1</v>
      </c>
      <c r="B13" s="36" t="s">
        <v>21</v>
      </c>
      <c r="C13" s="37">
        <v>433</v>
      </c>
      <c r="D13" s="37">
        <v>231</v>
      </c>
      <c r="E13" s="37">
        <v>250</v>
      </c>
      <c r="F13" s="37">
        <v>914</v>
      </c>
      <c r="G13" s="38">
        <v>17106145</v>
      </c>
      <c r="H13" s="39">
        <f>M13+N13+O13</f>
        <v>12007313.1373509</v>
      </c>
      <c r="I13" s="40">
        <v>624728</v>
      </c>
      <c r="J13" s="39">
        <f>P13+Q13+R13</f>
        <v>4372873.1566249002</v>
      </c>
      <c r="K13" s="41">
        <v>74243</v>
      </c>
      <c r="L13" s="37">
        <v>884855.97040200001</v>
      </c>
      <c r="M13" s="37">
        <v>3623045.4434487997</v>
      </c>
      <c r="N13" s="38">
        <v>3722483.2442349</v>
      </c>
      <c r="O13" s="42">
        <v>4661784.4496672004</v>
      </c>
      <c r="P13" s="40">
        <v>1087790.1131142001</v>
      </c>
      <c r="Q13" s="38">
        <v>1193489.9843617999</v>
      </c>
      <c r="R13" s="42">
        <v>2091593.0591488997</v>
      </c>
      <c r="S13" s="7"/>
      <c r="T13" s="7"/>
      <c r="U13" s="7"/>
      <c r="V13" s="7"/>
      <c r="W13" s="7"/>
      <c r="X13" s="43"/>
    </row>
    <row r="14" spans="1:24" s="50" customFormat="1" ht="65.400000000000006" customHeight="1">
      <c r="A14" s="45">
        <v>2</v>
      </c>
      <c r="B14" s="46" t="s">
        <v>22</v>
      </c>
      <c r="C14" s="47">
        <v>363</v>
      </c>
      <c r="D14" s="37">
        <v>140</v>
      </c>
      <c r="E14" s="37">
        <v>132</v>
      </c>
      <c r="F14" s="37">
        <v>635</v>
      </c>
      <c r="G14" s="38">
        <v>7382863</v>
      </c>
      <c r="H14" s="48">
        <f t="shared" ref="H14:H24" si="0">M14+N14+O14</f>
        <v>3658772</v>
      </c>
      <c r="I14" s="40">
        <v>318545</v>
      </c>
      <c r="J14" s="48">
        <v>1472030.7120000001</v>
      </c>
      <c r="K14" s="41">
        <v>22550</v>
      </c>
      <c r="L14" s="37">
        <v>94303.179869999993</v>
      </c>
      <c r="M14" s="37">
        <v>1884262</v>
      </c>
      <c r="N14" s="38">
        <v>1026587</v>
      </c>
      <c r="O14" s="42">
        <v>747923.00000000012</v>
      </c>
      <c r="P14" s="40">
        <v>532707</v>
      </c>
      <c r="Q14" s="38">
        <v>435960</v>
      </c>
      <c r="R14" s="42">
        <v>503363.71</v>
      </c>
      <c r="S14" s="49"/>
      <c r="T14" s="49"/>
      <c r="U14" s="49"/>
      <c r="V14" s="49"/>
      <c r="W14" s="49"/>
      <c r="X14" s="43"/>
    </row>
    <row r="15" spans="1:24" s="7" customFormat="1" ht="65.400000000000006" customHeight="1">
      <c r="A15" s="45">
        <v>3</v>
      </c>
      <c r="B15" s="46" t="s">
        <v>23</v>
      </c>
      <c r="C15" s="47">
        <v>62</v>
      </c>
      <c r="D15" s="47">
        <v>65</v>
      </c>
      <c r="E15" s="47">
        <v>48</v>
      </c>
      <c r="F15" s="47">
        <v>175</v>
      </c>
      <c r="G15" s="51">
        <v>0</v>
      </c>
      <c r="H15" s="48">
        <f t="shared" si="0"/>
        <v>953167.69458050001</v>
      </c>
      <c r="I15" s="52">
        <v>84460</v>
      </c>
      <c r="J15" s="48">
        <f t="shared" ref="J15:J24" si="1">P15+Q15+R15</f>
        <v>429527.22759200004</v>
      </c>
      <c r="K15" s="53">
        <v>6507</v>
      </c>
      <c r="L15" s="47">
        <v>75625.421879700021</v>
      </c>
      <c r="M15" s="47">
        <v>329776.62268499995</v>
      </c>
      <c r="N15" s="51">
        <v>283696.2286343</v>
      </c>
      <c r="O15" s="54">
        <v>339694.8432612</v>
      </c>
      <c r="P15" s="52">
        <v>91918.130595800016</v>
      </c>
      <c r="Q15" s="51">
        <v>120300.90928129999</v>
      </c>
      <c r="R15" s="54">
        <v>217308.18771490001</v>
      </c>
      <c r="X15" s="43"/>
    </row>
    <row r="16" spans="1:24" s="44" customFormat="1" ht="65.400000000000006" customHeight="1">
      <c r="A16" s="45">
        <v>4</v>
      </c>
      <c r="B16" s="46" t="s">
        <v>24</v>
      </c>
      <c r="C16" s="47">
        <v>26</v>
      </c>
      <c r="D16" s="47">
        <v>72</v>
      </c>
      <c r="E16" s="47">
        <v>79</v>
      </c>
      <c r="F16" s="47">
        <v>177</v>
      </c>
      <c r="G16" s="51">
        <v>1407267</v>
      </c>
      <c r="H16" s="48">
        <f t="shared" si="0"/>
        <v>1423626.1980899998</v>
      </c>
      <c r="I16" s="52">
        <v>154207</v>
      </c>
      <c r="J16" s="48">
        <f t="shared" si="1"/>
        <v>756210.92839210003</v>
      </c>
      <c r="K16" s="53">
        <v>9172</v>
      </c>
      <c r="L16" s="47">
        <v>44549.421992600001</v>
      </c>
      <c r="M16" s="47">
        <v>90222.13973000001</v>
      </c>
      <c r="N16" s="51">
        <v>477515.38546999992</v>
      </c>
      <c r="O16" s="54">
        <v>855888.67288999993</v>
      </c>
      <c r="P16" s="55">
        <v>49959.604993199995</v>
      </c>
      <c r="Q16" s="51">
        <v>233936.77195140001</v>
      </c>
      <c r="R16" s="54">
        <v>472314.55144750001</v>
      </c>
      <c r="S16" s="7"/>
      <c r="T16" s="7"/>
      <c r="U16" s="7"/>
      <c r="V16" s="7"/>
      <c r="W16" s="7"/>
      <c r="X16" s="43"/>
    </row>
    <row r="17" spans="1:27" s="44" customFormat="1" ht="65.400000000000006" customHeight="1">
      <c r="A17" s="45">
        <v>5</v>
      </c>
      <c r="B17" s="46" t="s">
        <v>25</v>
      </c>
      <c r="C17" s="47">
        <v>37</v>
      </c>
      <c r="D17" s="47">
        <v>63</v>
      </c>
      <c r="E17" s="47">
        <v>57</v>
      </c>
      <c r="F17" s="47">
        <v>157</v>
      </c>
      <c r="G17" s="51">
        <v>0</v>
      </c>
      <c r="H17" s="48">
        <f t="shared" si="0"/>
        <v>1457328</v>
      </c>
      <c r="I17" s="52">
        <v>148862</v>
      </c>
      <c r="J17" s="48">
        <f t="shared" si="1"/>
        <v>702702</v>
      </c>
      <c r="K17" s="53">
        <v>16892</v>
      </c>
      <c r="L17" s="47">
        <v>142594.61161190004</v>
      </c>
      <c r="M17" s="47">
        <v>262549</v>
      </c>
      <c r="N17" s="51">
        <v>449762</v>
      </c>
      <c r="O17" s="54">
        <v>745017</v>
      </c>
      <c r="P17" s="52">
        <v>116190</v>
      </c>
      <c r="Q17" s="51">
        <v>219122</v>
      </c>
      <c r="R17" s="54">
        <v>367390</v>
      </c>
      <c r="S17" s="7"/>
      <c r="T17" s="7"/>
      <c r="U17" s="7"/>
      <c r="V17" s="7"/>
      <c r="W17" s="7"/>
      <c r="X17" s="43"/>
    </row>
    <row r="18" spans="1:27" s="50" customFormat="1" ht="65.400000000000006" customHeight="1">
      <c r="A18" s="45">
        <v>6</v>
      </c>
      <c r="B18" s="46" t="s">
        <v>26</v>
      </c>
      <c r="C18" s="47">
        <v>1</v>
      </c>
      <c r="D18" s="47">
        <v>15</v>
      </c>
      <c r="E18" s="47">
        <v>26</v>
      </c>
      <c r="F18" s="47">
        <v>42</v>
      </c>
      <c r="G18" s="51">
        <v>140356</v>
      </c>
      <c r="H18" s="48">
        <f t="shared" si="0"/>
        <v>122708.54558999999</v>
      </c>
      <c r="I18" s="52">
        <v>15763.470000000001</v>
      </c>
      <c r="J18" s="48">
        <f t="shared" si="1"/>
        <v>108666.28762</v>
      </c>
      <c r="K18" s="53">
        <v>2723</v>
      </c>
      <c r="L18" s="47">
        <v>5020.8523474000003</v>
      </c>
      <c r="M18" s="47">
        <v>1632.89346</v>
      </c>
      <c r="N18" s="51">
        <v>36734.810620000004</v>
      </c>
      <c r="O18" s="54">
        <v>84340.841509999998</v>
      </c>
      <c r="P18" s="40">
        <v>560.88585</v>
      </c>
      <c r="Q18" s="51">
        <v>25813.375860000004</v>
      </c>
      <c r="R18" s="54">
        <v>82292.025909999997</v>
      </c>
      <c r="S18" s="56"/>
      <c r="T18" s="49"/>
      <c r="U18" s="49"/>
      <c r="V18" s="49"/>
      <c r="W18" s="49"/>
      <c r="X18" s="43"/>
    </row>
    <row r="19" spans="1:27" s="44" customFormat="1" ht="65.400000000000006" customHeight="1">
      <c r="A19" s="45">
        <v>7</v>
      </c>
      <c r="B19" s="46" t="s">
        <v>27</v>
      </c>
      <c r="C19" s="47">
        <v>83</v>
      </c>
      <c r="D19" s="47">
        <v>90</v>
      </c>
      <c r="E19" s="47">
        <v>85</v>
      </c>
      <c r="F19" s="47">
        <v>258</v>
      </c>
      <c r="G19" s="51">
        <v>3041264</v>
      </c>
      <c r="H19" s="48">
        <f t="shared" si="0"/>
        <v>2266005.3424481996</v>
      </c>
      <c r="I19" s="52">
        <v>206320</v>
      </c>
      <c r="J19" s="48">
        <f t="shared" si="1"/>
        <v>1146135.5086424001</v>
      </c>
      <c r="K19" s="53">
        <v>19905</v>
      </c>
      <c r="L19" s="47">
        <v>119598.63982100014</v>
      </c>
      <c r="M19" s="47">
        <v>496283.43248459999</v>
      </c>
      <c r="N19" s="51">
        <v>725645.37950070004</v>
      </c>
      <c r="O19" s="54">
        <v>1044076.5304628998</v>
      </c>
      <c r="P19" s="52">
        <v>187701.41892940007</v>
      </c>
      <c r="Q19" s="51">
        <v>409583.26959440007</v>
      </c>
      <c r="R19" s="54">
        <v>548850.82011860004</v>
      </c>
      <c r="S19" s="7"/>
      <c r="T19" s="7"/>
      <c r="U19" s="7"/>
      <c r="V19" s="7"/>
      <c r="W19" s="7"/>
      <c r="X19" s="43"/>
    </row>
    <row r="20" spans="1:27" s="44" customFormat="1" ht="65.400000000000006" customHeight="1">
      <c r="A20" s="45">
        <v>8</v>
      </c>
      <c r="B20" s="46" t="s">
        <v>28</v>
      </c>
      <c r="C20" s="47">
        <v>29</v>
      </c>
      <c r="D20" s="47">
        <v>55</v>
      </c>
      <c r="E20" s="47">
        <v>53</v>
      </c>
      <c r="F20" s="47">
        <v>137</v>
      </c>
      <c r="G20" s="51">
        <v>0</v>
      </c>
      <c r="H20" s="48">
        <f t="shared" si="0"/>
        <v>968112.77327039989</v>
      </c>
      <c r="I20" s="52">
        <v>112440</v>
      </c>
      <c r="J20" s="48">
        <f t="shared" si="1"/>
        <v>445966.07396060007</v>
      </c>
      <c r="K20" s="53">
        <v>5593</v>
      </c>
      <c r="L20" s="47">
        <v>25582.632570700014</v>
      </c>
      <c r="M20" s="47">
        <v>137088.94741599998</v>
      </c>
      <c r="N20" s="51">
        <v>360962.54613149998</v>
      </c>
      <c r="O20" s="54">
        <v>470061.2797228999</v>
      </c>
      <c r="P20" s="52">
        <v>55556.31409320001</v>
      </c>
      <c r="Q20" s="51">
        <v>129044.74754490002</v>
      </c>
      <c r="R20" s="54">
        <v>261365.01232250003</v>
      </c>
      <c r="S20" s="7"/>
      <c r="T20" s="7"/>
      <c r="U20" s="7"/>
      <c r="V20" s="7"/>
      <c r="W20" s="7"/>
      <c r="X20" s="43"/>
    </row>
    <row r="21" spans="1:27" s="50" customFormat="1" ht="65.400000000000006" customHeight="1">
      <c r="A21" s="45">
        <v>9</v>
      </c>
      <c r="B21" s="46" t="s">
        <v>29</v>
      </c>
      <c r="C21" s="47">
        <v>48</v>
      </c>
      <c r="D21" s="47">
        <v>84</v>
      </c>
      <c r="E21" s="47">
        <v>79</v>
      </c>
      <c r="F21" s="47">
        <v>211</v>
      </c>
      <c r="G21" s="51">
        <v>2450785</v>
      </c>
      <c r="H21" s="48">
        <f t="shared" si="0"/>
        <v>1192927.9837135999</v>
      </c>
      <c r="I21" s="52">
        <v>67824</v>
      </c>
      <c r="J21" s="48">
        <f t="shared" si="1"/>
        <v>662507.33117349981</v>
      </c>
      <c r="K21" s="53">
        <v>9761</v>
      </c>
      <c r="L21" s="47">
        <v>46786.438519800016</v>
      </c>
      <c r="M21" s="47">
        <v>159044.87628089997</v>
      </c>
      <c r="N21" s="51">
        <v>407423.77842089999</v>
      </c>
      <c r="O21" s="54">
        <v>626459.32901179988</v>
      </c>
      <c r="P21" s="52">
        <v>41891.235535899999</v>
      </c>
      <c r="Q21" s="51">
        <v>140070.03483009999</v>
      </c>
      <c r="R21" s="54">
        <v>480546.06080749986</v>
      </c>
      <c r="S21" s="49"/>
      <c r="T21" s="49"/>
      <c r="U21" s="49"/>
      <c r="V21" s="49"/>
      <c r="W21" s="49"/>
      <c r="X21" s="43"/>
    </row>
    <row r="22" spans="1:27" s="44" customFormat="1" ht="65.400000000000006" customHeight="1">
      <c r="A22" s="45">
        <v>10</v>
      </c>
      <c r="B22" s="46" t="s">
        <v>30</v>
      </c>
      <c r="C22" s="47">
        <v>21</v>
      </c>
      <c r="D22" s="47">
        <v>32</v>
      </c>
      <c r="E22" s="47">
        <v>49</v>
      </c>
      <c r="F22" s="47">
        <v>102</v>
      </c>
      <c r="G22" s="51">
        <v>0</v>
      </c>
      <c r="H22" s="48">
        <f t="shared" si="0"/>
        <v>727429</v>
      </c>
      <c r="I22" s="52">
        <v>29439</v>
      </c>
      <c r="J22" s="48">
        <f t="shared" si="1"/>
        <v>285364</v>
      </c>
      <c r="K22" s="53">
        <v>2250</v>
      </c>
      <c r="L22" s="47">
        <v>17053</v>
      </c>
      <c r="M22" s="47">
        <v>103379</v>
      </c>
      <c r="N22" s="51">
        <v>165454</v>
      </c>
      <c r="O22" s="54">
        <v>458596</v>
      </c>
      <c r="P22" s="52">
        <v>16357</v>
      </c>
      <c r="Q22" s="51">
        <v>40814</v>
      </c>
      <c r="R22" s="54">
        <v>228193</v>
      </c>
      <c r="S22" s="7"/>
      <c r="T22" s="7"/>
      <c r="U22" s="7"/>
      <c r="V22" s="7"/>
      <c r="W22" s="7"/>
      <c r="X22" s="43"/>
    </row>
    <row r="23" spans="1:27" s="44" customFormat="1" ht="65.400000000000006" customHeight="1">
      <c r="A23" s="45">
        <v>11</v>
      </c>
      <c r="B23" s="46" t="s">
        <v>31</v>
      </c>
      <c r="C23" s="47">
        <v>352</v>
      </c>
      <c r="D23" s="47">
        <v>287</v>
      </c>
      <c r="E23" s="47">
        <v>328</v>
      </c>
      <c r="F23" s="47">
        <v>967</v>
      </c>
      <c r="G23" s="51">
        <v>0</v>
      </c>
      <c r="H23" s="48">
        <f t="shared" si="0"/>
        <v>13239862</v>
      </c>
      <c r="I23" s="52">
        <v>884942</v>
      </c>
      <c r="J23" s="48">
        <f t="shared" si="1"/>
        <v>7096000</v>
      </c>
      <c r="K23" s="53">
        <v>54931</v>
      </c>
      <c r="L23" s="47">
        <v>113842.28</v>
      </c>
      <c r="M23" s="47">
        <v>2369658</v>
      </c>
      <c r="N23" s="51">
        <v>4685172</v>
      </c>
      <c r="O23" s="54">
        <v>6185032</v>
      </c>
      <c r="P23" s="52">
        <v>1400436</v>
      </c>
      <c r="Q23" s="51">
        <v>1444211</v>
      </c>
      <c r="R23" s="54">
        <v>4251353</v>
      </c>
      <c r="S23" s="7"/>
      <c r="T23" s="7"/>
      <c r="U23" s="7"/>
      <c r="V23" s="7"/>
      <c r="W23" s="7"/>
      <c r="X23" s="43"/>
    </row>
    <row r="24" spans="1:27" s="44" customFormat="1" ht="65.400000000000006" customHeight="1" thickBot="1">
      <c r="A24" s="57">
        <v>12</v>
      </c>
      <c r="B24" s="58" t="s">
        <v>32</v>
      </c>
      <c r="C24" s="59">
        <v>64</v>
      </c>
      <c r="D24" s="59">
        <v>91</v>
      </c>
      <c r="E24" s="59">
        <v>88</v>
      </c>
      <c r="F24" s="59">
        <v>243</v>
      </c>
      <c r="G24" s="60">
        <v>170210</v>
      </c>
      <c r="H24" s="37">
        <f t="shared" si="0"/>
        <v>1882030.1605861001</v>
      </c>
      <c r="I24" s="61">
        <v>342541</v>
      </c>
      <c r="J24" s="48">
        <f t="shared" si="1"/>
        <v>1219463.3354314996</v>
      </c>
      <c r="K24" s="62">
        <v>21667</v>
      </c>
      <c r="L24" s="59">
        <v>115093.47588409999</v>
      </c>
      <c r="M24" s="59">
        <v>285360.9600125</v>
      </c>
      <c r="N24" s="63">
        <v>558306.61845750001</v>
      </c>
      <c r="O24" s="60">
        <v>1038362.5821160999</v>
      </c>
      <c r="P24" s="55">
        <v>112832.96337369998</v>
      </c>
      <c r="Q24" s="61">
        <v>390693.2700002999</v>
      </c>
      <c r="R24" s="64">
        <v>715937.10205749981</v>
      </c>
      <c r="S24" s="7"/>
      <c r="T24" s="7"/>
      <c r="U24" s="7"/>
      <c r="V24" s="7"/>
      <c r="W24" s="7"/>
      <c r="X24" s="43"/>
    </row>
    <row r="25" spans="1:27" ht="65.400000000000006" customHeight="1" thickBot="1">
      <c r="A25" s="119" t="s">
        <v>15</v>
      </c>
      <c r="B25" s="120"/>
      <c r="C25" s="65">
        <f>SUM(C13:C24)</f>
        <v>1519</v>
      </c>
      <c r="D25" s="65">
        <f t="shared" ref="D25:R25" si="2">SUM(D13:D24)</f>
        <v>1225</v>
      </c>
      <c r="E25" s="65">
        <f t="shared" si="2"/>
        <v>1274</v>
      </c>
      <c r="F25" s="65">
        <f t="shared" si="2"/>
        <v>4018</v>
      </c>
      <c r="G25" s="65">
        <f t="shared" si="2"/>
        <v>31698890</v>
      </c>
      <c r="H25" s="65">
        <f t="shared" si="2"/>
        <v>39899282.835629702</v>
      </c>
      <c r="I25" s="65">
        <f t="shared" si="2"/>
        <v>2990071.4699999997</v>
      </c>
      <c r="J25" s="66">
        <f t="shared" si="2"/>
        <v>18697446.561437003</v>
      </c>
      <c r="K25" s="65">
        <f t="shared" si="2"/>
        <v>246194</v>
      </c>
      <c r="L25" s="65">
        <f t="shared" si="2"/>
        <v>1684905.9248992002</v>
      </c>
      <c r="M25" s="65">
        <f t="shared" si="2"/>
        <v>9742303.3155177981</v>
      </c>
      <c r="N25" s="65">
        <f t="shared" si="2"/>
        <v>12899742.9914698</v>
      </c>
      <c r="O25" s="65">
        <f t="shared" si="2"/>
        <v>17257236.528642099</v>
      </c>
      <c r="P25" s="65">
        <f t="shared" si="2"/>
        <v>3693900.6664854004</v>
      </c>
      <c r="Q25" s="65">
        <f t="shared" si="2"/>
        <v>4783039.3634241987</v>
      </c>
      <c r="R25" s="65">
        <f t="shared" si="2"/>
        <v>10220506.5295274</v>
      </c>
      <c r="X25" s="43"/>
      <c r="Y25" s="7"/>
      <c r="Z25" s="7"/>
      <c r="AA25" s="7"/>
    </row>
    <row r="26" spans="1:27" ht="65.400000000000006" customHeight="1" thickBot="1">
      <c r="A26" s="67" t="s">
        <v>33</v>
      </c>
      <c r="B26" s="121" t="s">
        <v>34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3"/>
      <c r="X26" s="43"/>
      <c r="Y26" s="7"/>
      <c r="Z26" s="7"/>
      <c r="AA26" s="7"/>
    </row>
    <row r="27" spans="1:27" s="44" customFormat="1" ht="65.400000000000006" customHeight="1">
      <c r="A27" s="68">
        <v>13</v>
      </c>
      <c r="B27" s="69" t="s">
        <v>35</v>
      </c>
      <c r="C27" s="37">
        <v>20</v>
      </c>
      <c r="D27" s="37">
        <v>32</v>
      </c>
      <c r="E27" s="37">
        <v>29</v>
      </c>
      <c r="F27" s="37">
        <v>81</v>
      </c>
      <c r="G27" s="37">
        <v>723959</v>
      </c>
      <c r="H27" s="37">
        <f>M27+N27+O27</f>
        <v>518855.29326758999</v>
      </c>
      <c r="I27" s="37">
        <v>32549</v>
      </c>
      <c r="J27" s="37">
        <f>P27+Q27+R27</f>
        <v>240460.77428147697</v>
      </c>
      <c r="K27" s="37">
        <v>3660</v>
      </c>
      <c r="L27" s="37">
        <v>35905.827306999992</v>
      </c>
      <c r="M27" s="37">
        <v>33725.950811775008</v>
      </c>
      <c r="N27" s="37">
        <v>185856.04623152697</v>
      </c>
      <c r="O27" s="37">
        <v>299273.296224288</v>
      </c>
      <c r="P27" s="37">
        <v>29118.286172500018</v>
      </c>
      <c r="Q27" s="37">
        <v>84423.055126600011</v>
      </c>
      <c r="R27" s="42">
        <v>126919.43298237695</v>
      </c>
      <c r="S27" s="7"/>
      <c r="T27" s="7"/>
      <c r="U27" s="7"/>
      <c r="V27" s="7"/>
      <c r="W27" s="7"/>
      <c r="X27" s="43"/>
    </row>
    <row r="28" spans="1:27" s="44" customFormat="1" ht="65.400000000000006" customHeight="1">
      <c r="A28" s="68">
        <v>14</v>
      </c>
      <c r="B28" s="70" t="s">
        <v>36</v>
      </c>
      <c r="C28" s="47">
        <v>0</v>
      </c>
      <c r="D28" s="47">
        <v>3</v>
      </c>
      <c r="E28" s="47">
        <v>15</v>
      </c>
      <c r="F28" s="47">
        <v>18</v>
      </c>
      <c r="G28" s="47">
        <v>124451</v>
      </c>
      <c r="H28" s="37">
        <f t="shared" ref="H28:H41" si="3">M28+N28+O28</f>
        <v>102035.02460622099</v>
      </c>
      <c r="I28" s="47">
        <v>8424</v>
      </c>
      <c r="J28" s="37">
        <v>104547.95656609998</v>
      </c>
      <c r="K28" s="47">
        <v>296</v>
      </c>
      <c r="L28" s="47">
        <v>3939.3714535000008</v>
      </c>
      <c r="M28" s="47">
        <v>0</v>
      </c>
      <c r="N28" s="47">
        <v>10094.970123399999</v>
      </c>
      <c r="O28" s="37">
        <v>91940.054482820997</v>
      </c>
      <c r="P28" s="47">
        <v>0</v>
      </c>
      <c r="Q28" s="47">
        <v>11208.279285899991</v>
      </c>
      <c r="R28" s="42">
        <v>93339.67728019999</v>
      </c>
      <c r="S28" s="7"/>
      <c r="T28" s="7"/>
      <c r="U28" s="7"/>
      <c r="V28" s="7"/>
      <c r="W28" s="7"/>
      <c r="X28" s="43"/>
    </row>
    <row r="29" spans="1:27" s="44" customFormat="1" ht="65.400000000000006" customHeight="1">
      <c r="A29" s="68">
        <v>15</v>
      </c>
      <c r="B29" s="70" t="s">
        <v>37</v>
      </c>
      <c r="C29" s="47">
        <v>284</v>
      </c>
      <c r="D29" s="47">
        <v>175</v>
      </c>
      <c r="E29" s="47">
        <v>120</v>
      </c>
      <c r="F29" s="47">
        <v>579</v>
      </c>
      <c r="G29" s="47">
        <v>5862768</v>
      </c>
      <c r="H29" s="37">
        <f t="shared" si="3"/>
        <v>7499826.8830001997</v>
      </c>
      <c r="I29" s="47">
        <v>2408599</v>
      </c>
      <c r="J29" s="37">
        <v>8680766.7396652829</v>
      </c>
      <c r="K29" s="47">
        <v>110241</v>
      </c>
      <c r="L29" s="47">
        <v>133554.38770870003</v>
      </c>
      <c r="M29" s="47">
        <v>1386590.4561305002</v>
      </c>
      <c r="N29" s="47">
        <v>2274662.3769514002</v>
      </c>
      <c r="O29" s="37">
        <v>3838574.0499182995</v>
      </c>
      <c r="P29" s="47">
        <v>1048124.9635323999</v>
      </c>
      <c r="Q29" s="47">
        <v>3012427.890452059</v>
      </c>
      <c r="R29" s="42">
        <v>4620213.8856808292</v>
      </c>
      <c r="S29" s="7"/>
      <c r="T29" s="7"/>
      <c r="U29" s="7"/>
      <c r="V29" s="7"/>
      <c r="W29" s="7"/>
      <c r="X29" s="43"/>
    </row>
    <row r="30" spans="1:27" s="74" customFormat="1" ht="65.400000000000006" customHeight="1">
      <c r="A30" s="68">
        <v>16</v>
      </c>
      <c r="B30" s="70" t="s">
        <v>38</v>
      </c>
      <c r="C30" s="71">
        <v>81</v>
      </c>
      <c r="D30" s="71">
        <v>104</v>
      </c>
      <c r="E30" s="71">
        <v>114</v>
      </c>
      <c r="F30" s="71">
        <v>299</v>
      </c>
      <c r="G30" s="71">
        <v>0</v>
      </c>
      <c r="H30" s="37">
        <f t="shared" si="3"/>
        <v>3519019.1111208</v>
      </c>
      <c r="I30" s="71">
        <v>468048</v>
      </c>
      <c r="J30" s="37">
        <v>2646650.1341957003</v>
      </c>
      <c r="K30" s="71">
        <v>1125</v>
      </c>
      <c r="L30" s="71">
        <v>1092.0026316000001</v>
      </c>
      <c r="M30" s="71">
        <v>155507.07825019999</v>
      </c>
      <c r="N30" s="71">
        <v>788022.65038640006</v>
      </c>
      <c r="O30" s="37">
        <v>2575489.3824841999</v>
      </c>
      <c r="P30" s="72">
        <v>111407.7002126</v>
      </c>
      <c r="Q30" s="71">
        <v>682112.89911880007</v>
      </c>
      <c r="R30" s="42">
        <v>1853129.5348642999</v>
      </c>
      <c r="S30" s="73"/>
      <c r="T30" s="73"/>
      <c r="U30" s="73"/>
      <c r="V30" s="73"/>
      <c r="W30" s="73"/>
      <c r="X30" s="43"/>
    </row>
    <row r="31" spans="1:27" s="50" customFormat="1" ht="65.400000000000006" customHeight="1">
      <c r="A31" s="68">
        <v>17</v>
      </c>
      <c r="B31" s="70" t="s">
        <v>39</v>
      </c>
      <c r="C31" s="47">
        <v>35</v>
      </c>
      <c r="D31" s="47">
        <v>31</v>
      </c>
      <c r="E31" s="47">
        <v>32</v>
      </c>
      <c r="F31" s="47">
        <v>98</v>
      </c>
      <c r="G31" s="47">
        <v>699631</v>
      </c>
      <c r="H31" s="37">
        <f t="shared" si="3"/>
        <v>513803.31999999995</v>
      </c>
      <c r="I31" s="47">
        <v>40584</v>
      </c>
      <c r="J31" s="37">
        <v>677630.46</v>
      </c>
      <c r="K31" s="47">
        <v>4152</v>
      </c>
      <c r="L31" s="47">
        <v>60375.869999999995</v>
      </c>
      <c r="M31" s="47">
        <v>78549.94</v>
      </c>
      <c r="N31" s="47">
        <v>147748.69999999998</v>
      </c>
      <c r="O31" s="37">
        <v>287504.68</v>
      </c>
      <c r="P31" s="47">
        <v>69795.56</v>
      </c>
      <c r="Q31" s="47">
        <v>141077.94</v>
      </c>
      <c r="R31" s="42">
        <v>466756.96</v>
      </c>
      <c r="S31" s="49"/>
      <c r="T31" s="49"/>
      <c r="U31" s="49"/>
      <c r="V31" s="49"/>
      <c r="W31" s="49"/>
      <c r="X31" s="43"/>
    </row>
    <row r="32" spans="1:27" s="44" customFormat="1" ht="65.400000000000006" customHeight="1">
      <c r="A32" s="68">
        <v>18</v>
      </c>
      <c r="B32" s="70" t="s">
        <v>40</v>
      </c>
      <c r="C32" s="47">
        <v>11</v>
      </c>
      <c r="D32" s="47">
        <v>53</v>
      </c>
      <c r="E32" s="47">
        <v>37</v>
      </c>
      <c r="F32" s="47">
        <v>101</v>
      </c>
      <c r="G32" s="47">
        <v>462412</v>
      </c>
      <c r="H32" s="37">
        <f t="shared" si="3"/>
        <v>789418.84434806788</v>
      </c>
      <c r="I32" s="47">
        <v>141045</v>
      </c>
      <c r="J32" s="37">
        <v>507766.82970500935</v>
      </c>
      <c r="K32" s="47">
        <v>1961</v>
      </c>
      <c r="L32" s="47">
        <v>6866.1872485299982</v>
      </c>
      <c r="M32" s="47">
        <v>42517.48300177425</v>
      </c>
      <c r="N32" s="47">
        <v>255159.87321307475</v>
      </c>
      <c r="O32" s="37">
        <v>491741.48813321895</v>
      </c>
      <c r="P32" s="47">
        <v>12913.01893040006</v>
      </c>
      <c r="Q32" s="47">
        <v>96878.982693094877</v>
      </c>
      <c r="R32" s="42">
        <v>397974.8280815144</v>
      </c>
      <c r="S32" s="7"/>
      <c r="T32" s="7"/>
      <c r="U32" s="7"/>
      <c r="V32" s="7"/>
      <c r="W32" s="7"/>
      <c r="X32" s="43"/>
    </row>
    <row r="33" spans="1:27" s="44" customFormat="1" ht="65.400000000000006" customHeight="1">
      <c r="A33" s="68">
        <v>19</v>
      </c>
      <c r="B33" s="70" t="s">
        <v>41</v>
      </c>
      <c r="C33" s="47">
        <v>0</v>
      </c>
      <c r="D33" s="47">
        <v>16</v>
      </c>
      <c r="E33" s="47">
        <v>13</v>
      </c>
      <c r="F33" s="47">
        <v>29</v>
      </c>
      <c r="G33" s="47">
        <v>0</v>
      </c>
      <c r="H33" s="37">
        <f t="shared" si="3"/>
        <v>143049.35</v>
      </c>
      <c r="I33" s="47">
        <v>24491</v>
      </c>
      <c r="J33" s="37">
        <v>130234.08</v>
      </c>
      <c r="K33" s="47">
        <v>0</v>
      </c>
      <c r="L33" s="47">
        <v>0</v>
      </c>
      <c r="M33" s="47">
        <v>0</v>
      </c>
      <c r="N33" s="47">
        <v>44450.049999999996</v>
      </c>
      <c r="O33" s="37">
        <v>98599.3</v>
      </c>
      <c r="P33" s="47">
        <v>0</v>
      </c>
      <c r="Q33" s="47">
        <v>43415.199999999997</v>
      </c>
      <c r="R33" s="42">
        <v>86818.87999999999</v>
      </c>
      <c r="S33" s="7"/>
      <c r="T33" s="7"/>
      <c r="U33" s="7"/>
      <c r="V33" s="7"/>
      <c r="W33" s="7"/>
      <c r="X33" s="43"/>
    </row>
    <row r="34" spans="1:27" s="44" customFormat="1" ht="65.400000000000006" customHeight="1">
      <c r="A34" s="68">
        <v>20</v>
      </c>
      <c r="B34" s="70" t="s">
        <v>42</v>
      </c>
      <c r="C34" s="47">
        <v>56</v>
      </c>
      <c r="D34" s="47">
        <v>41</v>
      </c>
      <c r="E34" s="47">
        <v>59</v>
      </c>
      <c r="F34" s="47">
        <v>156</v>
      </c>
      <c r="G34" s="47">
        <v>840087</v>
      </c>
      <c r="H34" s="37">
        <f t="shared" si="3"/>
        <v>885668.2699999999</v>
      </c>
      <c r="I34" s="47">
        <v>555306</v>
      </c>
      <c r="J34" s="37">
        <v>587817.01</v>
      </c>
      <c r="K34" s="47">
        <v>58</v>
      </c>
      <c r="L34" s="47">
        <v>2886</v>
      </c>
      <c r="M34" s="47">
        <v>71814.420000000013</v>
      </c>
      <c r="N34" s="47">
        <v>200621.11000000002</v>
      </c>
      <c r="O34" s="37">
        <v>613232.73999999987</v>
      </c>
      <c r="P34" s="47">
        <v>166654.75</v>
      </c>
      <c r="Q34" s="47">
        <v>71555.37000000001</v>
      </c>
      <c r="R34" s="42">
        <v>349606.89</v>
      </c>
      <c r="S34" s="7"/>
      <c r="T34" s="7"/>
      <c r="U34" s="7"/>
      <c r="V34" s="7"/>
      <c r="W34" s="7"/>
      <c r="X34" s="43"/>
    </row>
    <row r="35" spans="1:27" s="44" customFormat="1" ht="65.400000000000006" customHeight="1">
      <c r="A35" s="68">
        <v>21</v>
      </c>
      <c r="B35" s="70" t="s">
        <v>43</v>
      </c>
      <c r="C35" s="47">
        <v>180</v>
      </c>
      <c r="D35" s="47">
        <v>110</v>
      </c>
      <c r="E35" s="47">
        <v>86</v>
      </c>
      <c r="F35" s="47">
        <v>376</v>
      </c>
      <c r="G35" s="47">
        <v>0</v>
      </c>
      <c r="H35" s="37">
        <f t="shared" si="3"/>
        <v>2429464.19221</v>
      </c>
      <c r="I35" s="47">
        <v>456529</v>
      </c>
      <c r="J35" s="37">
        <v>1922951.3158934</v>
      </c>
      <c r="K35" s="47">
        <v>22882</v>
      </c>
      <c r="L35" s="47">
        <v>38156.561000000002</v>
      </c>
      <c r="M35" s="47">
        <v>505479.24310999998</v>
      </c>
      <c r="N35" s="47">
        <v>852245.67072000005</v>
      </c>
      <c r="O35" s="37">
        <v>1071739.27838</v>
      </c>
      <c r="P35" s="47">
        <v>284661.54703970003</v>
      </c>
      <c r="Q35" s="47">
        <v>637456.02526280016</v>
      </c>
      <c r="R35" s="42">
        <v>1000833.7435908999</v>
      </c>
      <c r="S35" s="7"/>
      <c r="T35" s="7"/>
      <c r="U35" s="7"/>
      <c r="V35" s="7"/>
      <c r="W35" s="7"/>
      <c r="X35" s="43"/>
    </row>
    <row r="36" spans="1:27" s="44" customFormat="1" ht="65.400000000000006" customHeight="1">
      <c r="A36" s="68">
        <v>22</v>
      </c>
      <c r="B36" s="70" t="s">
        <v>44</v>
      </c>
      <c r="C36" s="47">
        <v>1</v>
      </c>
      <c r="D36" s="47">
        <v>25</v>
      </c>
      <c r="E36" s="47">
        <v>27</v>
      </c>
      <c r="F36" s="47">
        <v>53</v>
      </c>
      <c r="G36" s="47">
        <v>0</v>
      </c>
      <c r="H36" s="37">
        <f t="shared" si="3"/>
        <v>215768.0721659</v>
      </c>
      <c r="I36" s="47">
        <v>53527</v>
      </c>
      <c r="J36" s="37">
        <v>52635.548775699994</v>
      </c>
      <c r="K36" s="47">
        <v>21656</v>
      </c>
      <c r="L36" s="47">
        <v>7351.7729000000008</v>
      </c>
      <c r="M36" s="47">
        <v>413.68773780000004</v>
      </c>
      <c r="N36" s="47">
        <v>59410.559040500004</v>
      </c>
      <c r="O36" s="37">
        <v>155943.82538759999</v>
      </c>
      <c r="P36" s="47">
        <v>0</v>
      </c>
      <c r="Q36" s="47">
        <v>11007.7341557</v>
      </c>
      <c r="R36" s="42">
        <v>41627.814619999997</v>
      </c>
      <c r="S36" s="7"/>
      <c r="T36" s="7"/>
      <c r="U36" s="7"/>
      <c r="V36" s="7"/>
      <c r="W36" s="7"/>
      <c r="X36" s="43"/>
    </row>
    <row r="37" spans="1:27" s="44" customFormat="1" ht="65.400000000000006" customHeight="1">
      <c r="A37" s="68">
        <v>23</v>
      </c>
      <c r="B37" s="70" t="s">
        <v>45</v>
      </c>
      <c r="C37" s="47">
        <v>0</v>
      </c>
      <c r="D37" s="47">
        <v>4</v>
      </c>
      <c r="E37" s="47">
        <v>10</v>
      </c>
      <c r="F37" s="47">
        <v>14</v>
      </c>
      <c r="G37" s="47">
        <v>222761</v>
      </c>
      <c r="H37" s="37">
        <f t="shared" si="3"/>
        <v>119801.47995786001</v>
      </c>
      <c r="I37" s="47">
        <v>100394</v>
      </c>
      <c r="J37" s="37">
        <v>249478.46678039938</v>
      </c>
      <c r="K37" s="47">
        <v>6694</v>
      </c>
      <c r="L37" s="47">
        <v>7312.3493322999984</v>
      </c>
      <c r="M37" s="47">
        <v>0</v>
      </c>
      <c r="N37" s="47">
        <v>43856.463061863004</v>
      </c>
      <c r="O37" s="37">
        <v>75945.016895997003</v>
      </c>
      <c r="P37" s="47">
        <v>0</v>
      </c>
      <c r="Q37" s="47">
        <v>200903.1156240993</v>
      </c>
      <c r="R37" s="42">
        <v>48575.351156300079</v>
      </c>
      <c r="S37" s="7"/>
      <c r="T37" s="7"/>
      <c r="U37" s="7"/>
      <c r="V37" s="7"/>
      <c r="W37" s="7"/>
      <c r="X37" s="43"/>
    </row>
    <row r="38" spans="1:27" s="50" customFormat="1" ht="65.400000000000006" customHeight="1">
      <c r="A38" s="68">
        <v>24</v>
      </c>
      <c r="B38" s="70" t="s">
        <v>46</v>
      </c>
      <c r="C38" s="47">
        <v>4</v>
      </c>
      <c r="D38" s="47">
        <v>19</v>
      </c>
      <c r="E38" s="47">
        <v>28</v>
      </c>
      <c r="F38" s="47">
        <v>51</v>
      </c>
      <c r="G38" s="47">
        <v>183959</v>
      </c>
      <c r="H38" s="37">
        <f t="shared" si="3"/>
        <v>556196.89891880169</v>
      </c>
      <c r="I38" s="47">
        <v>66163</v>
      </c>
      <c r="J38" s="37">
        <v>330600.34250690136</v>
      </c>
      <c r="K38" s="47">
        <v>4276</v>
      </c>
      <c r="L38" s="47">
        <v>7971.9752477653274</v>
      </c>
      <c r="M38" s="47">
        <v>303.79157680000026</v>
      </c>
      <c r="N38" s="47">
        <v>70121.556772500233</v>
      </c>
      <c r="O38" s="37">
        <v>485771.55056950141</v>
      </c>
      <c r="P38" s="47">
        <v>35.545983499999998</v>
      </c>
      <c r="Q38" s="47">
        <v>97478.375248062614</v>
      </c>
      <c r="R38" s="42">
        <v>233086.42127533874</v>
      </c>
      <c r="S38" s="49"/>
      <c r="T38" s="49"/>
      <c r="U38" s="49"/>
      <c r="V38" s="49"/>
      <c r="W38" s="49"/>
      <c r="X38" s="43"/>
    </row>
    <row r="39" spans="1:27" s="44" customFormat="1" ht="65.400000000000006" customHeight="1">
      <c r="A39" s="68">
        <v>25</v>
      </c>
      <c r="B39" s="70" t="s">
        <v>47</v>
      </c>
      <c r="C39" s="47">
        <v>71</v>
      </c>
      <c r="D39" s="47">
        <v>54</v>
      </c>
      <c r="E39" s="47">
        <v>24</v>
      </c>
      <c r="F39" s="47">
        <v>149</v>
      </c>
      <c r="G39" s="47">
        <v>893758</v>
      </c>
      <c r="H39" s="37">
        <f t="shared" si="3"/>
        <v>654038.14318000001</v>
      </c>
      <c r="I39" s="47">
        <v>63607</v>
      </c>
      <c r="J39" s="37">
        <v>538072.97095459886</v>
      </c>
      <c r="K39" s="47">
        <v>1215</v>
      </c>
      <c r="L39" s="47">
        <v>15514.953013000002</v>
      </c>
      <c r="M39" s="47">
        <v>256171.75230749999</v>
      </c>
      <c r="N39" s="47">
        <v>275654.91310990002</v>
      </c>
      <c r="O39" s="37">
        <v>122211.47776260001</v>
      </c>
      <c r="P39" s="47">
        <v>140464.83603920013</v>
      </c>
      <c r="Q39" s="47">
        <v>205333.48563119979</v>
      </c>
      <c r="R39" s="42">
        <v>192274.6492841999</v>
      </c>
      <c r="S39" s="7"/>
      <c r="T39" s="7"/>
      <c r="U39" s="7"/>
      <c r="V39" s="7"/>
      <c r="W39" s="7"/>
      <c r="X39" s="43"/>
    </row>
    <row r="40" spans="1:27" s="50" customFormat="1" ht="65.400000000000006" customHeight="1">
      <c r="A40" s="68">
        <v>26</v>
      </c>
      <c r="B40" s="70" t="s">
        <v>48</v>
      </c>
      <c r="C40" s="47">
        <v>0</v>
      </c>
      <c r="D40" s="47">
        <v>7</v>
      </c>
      <c r="E40" s="47">
        <v>10</v>
      </c>
      <c r="F40" s="47">
        <v>17</v>
      </c>
      <c r="G40" s="47">
        <v>300756</v>
      </c>
      <c r="H40" s="37">
        <f t="shared" si="3"/>
        <v>272279.25026320003</v>
      </c>
      <c r="I40" s="47">
        <v>164710</v>
      </c>
      <c r="J40" s="37">
        <v>67553.014711099997</v>
      </c>
      <c r="K40" s="47">
        <v>3061</v>
      </c>
      <c r="L40" s="47">
        <v>432.25635499999999</v>
      </c>
      <c r="M40" s="47">
        <v>0</v>
      </c>
      <c r="N40" s="47">
        <v>101863.18755929999</v>
      </c>
      <c r="O40" s="37">
        <v>170416.06270390001</v>
      </c>
      <c r="P40" s="47">
        <v>0</v>
      </c>
      <c r="Q40" s="47">
        <v>29030.472070600001</v>
      </c>
      <c r="R40" s="42">
        <v>38522.542640500003</v>
      </c>
      <c r="S40" s="49"/>
      <c r="T40" s="49"/>
      <c r="U40" s="49"/>
      <c r="V40" s="49"/>
      <c r="W40" s="49"/>
      <c r="X40" s="43"/>
    </row>
    <row r="41" spans="1:27" s="44" customFormat="1" ht="65.400000000000006" customHeight="1" thickBot="1">
      <c r="A41" s="75">
        <v>27</v>
      </c>
      <c r="B41" s="76" t="s">
        <v>49</v>
      </c>
      <c r="C41" s="59">
        <v>0</v>
      </c>
      <c r="D41" s="59">
        <v>3</v>
      </c>
      <c r="E41" s="59">
        <v>12</v>
      </c>
      <c r="F41" s="59">
        <v>15</v>
      </c>
      <c r="G41" s="59">
        <v>123561</v>
      </c>
      <c r="H41" s="37">
        <f t="shared" si="3"/>
        <v>144322.00829999999</v>
      </c>
      <c r="I41" s="59">
        <v>49302</v>
      </c>
      <c r="J41" s="37">
        <v>53278.179641699979</v>
      </c>
      <c r="K41" s="59">
        <v>1499</v>
      </c>
      <c r="L41" s="59">
        <v>17528.473379399991</v>
      </c>
      <c r="M41" s="59">
        <v>0</v>
      </c>
      <c r="N41" s="59">
        <v>1339.9838499999998</v>
      </c>
      <c r="O41" s="37">
        <v>142982.02445</v>
      </c>
      <c r="P41" s="59">
        <v>0</v>
      </c>
      <c r="Q41" s="59">
        <v>4657.383753600001</v>
      </c>
      <c r="R41" s="42">
        <v>48620.795888099994</v>
      </c>
      <c r="S41" s="7"/>
      <c r="T41" s="7"/>
      <c r="U41" s="7"/>
      <c r="V41" s="7"/>
      <c r="W41" s="7"/>
      <c r="X41" s="43"/>
    </row>
    <row r="42" spans="1:27" ht="65.400000000000006" customHeight="1" thickBot="1">
      <c r="A42" s="124" t="s">
        <v>15</v>
      </c>
      <c r="B42" s="125"/>
      <c r="C42" s="77">
        <f>SUM(C27:C41)</f>
        <v>743</v>
      </c>
      <c r="D42" s="77">
        <f t="shared" ref="D42:R42" si="4">SUM(D27:D41)</f>
        <v>677</v>
      </c>
      <c r="E42" s="77">
        <f t="shared" si="4"/>
        <v>616</v>
      </c>
      <c r="F42" s="77">
        <f t="shared" si="4"/>
        <v>2036</v>
      </c>
      <c r="G42" s="77">
        <f t="shared" si="4"/>
        <v>10438103</v>
      </c>
      <c r="H42" s="77">
        <f t="shared" si="4"/>
        <v>18363546.141338639</v>
      </c>
      <c r="I42" s="77">
        <f t="shared" si="4"/>
        <v>4633278</v>
      </c>
      <c r="J42" s="77">
        <f t="shared" si="4"/>
        <v>16790443.823677372</v>
      </c>
      <c r="K42" s="77">
        <f t="shared" si="4"/>
        <v>182776</v>
      </c>
      <c r="L42" s="77">
        <f t="shared" si="4"/>
        <v>338887.98757679533</v>
      </c>
      <c r="M42" s="77">
        <f t="shared" si="4"/>
        <v>2531073.8029263495</v>
      </c>
      <c r="N42" s="77">
        <f t="shared" si="4"/>
        <v>5311108.1110198656</v>
      </c>
      <c r="O42" s="77">
        <f t="shared" si="4"/>
        <v>10521364.227392428</v>
      </c>
      <c r="P42" s="77">
        <f t="shared" si="4"/>
        <v>1863176.2079103002</v>
      </c>
      <c r="Q42" s="77">
        <f t="shared" si="4"/>
        <v>5328966.2084225146</v>
      </c>
      <c r="R42" s="77">
        <f t="shared" si="4"/>
        <v>9598301.4073445592</v>
      </c>
      <c r="X42" s="43"/>
      <c r="Y42" s="7"/>
      <c r="Z42" s="7"/>
      <c r="AA42" s="7"/>
    </row>
    <row r="43" spans="1:27" ht="65.400000000000006" customHeight="1" thickBot="1">
      <c r="A43" s="78" t="s">
        <v>50</v>
      </c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1"/>
      <c r="X43" s="43"/>
      <c r="Y43" s="7"/>
      <c r="Z43" s="7"/>
      <c r="AA43" s="7"/>
    </row>
    <row r="44" spans="1:27" s="44" customFormat="1" ht="65.400000000000006" customHeight="1" thickBot="1">
      <c r="A44" s="68">
        <v>28</v>
      </c>
      <c r="B44" s="82" t="s">
        <v>51</v>
      </c>
      <c r="C44" s="77">
        <v>355</v>
      </c>
      <c r="D44" s="65">
        <v>63</v>
      </c>
      <c r="E44" s="65">
        <v>21</v>
      </c>
      <c r="F44" s="65">
        <v>439</v>
      </c>
      <c r="G44" s="65">
        <v>3820131</v>
      </c>
      <c r="H44" s="65">
        <f>M44+N44+O44</f>
        <v>1363790.21</v>
      </c>
      <c r="I44" s="65">
        <v>414316</v>
      </c>
      <c r="J44" s="65">
        <f>P44+Q44+R44</f>
        <v>996284.44</v>
      </c>
      <c r="K44" s="65">
        <v>33374</v>
      </c>
      <c r="L44" s="65">
        <v>56579.1003489</v>
      </c>
      <c r="M44" s="65">
        <v>968479.15</v>
      </c>
      <c r="N44" s="65">
        <v>221222.80000000002</v>
      </c>
      <c r="O44" s="65">
        <v>174088.26</v>
      </c>
      <c r="P44" s="65">
        <v>755380.82</v>
      </c>
      <c r="Q44" s="65">
        <v>168498.71999999997</v>
      </c>
      <c r="R44" s="83">
        <v>72404.900000000009</v>
      </c>
      <c r="S44" s="7"/>
      <c r="T44" s="7"/>
      <c r="U44" s="7"/>
      <c r="V44" s="7"/>
      <c r="W44" s="7"/>
      <c r="X44" s="43"/>
    </row>
    <row r="45" spans="1:27" ht="65.400000000000006" customHeight="1" thickBot="1">
      <c r="A45" s="124" t="s">
        <v>15</v>
      </c>
      <c r="B45" s="126"/>
      <c r="C45" s="83">
        <f>C44</f>
        <v>355</v>
      </c>
      <c r="D45" s="65">
        <f>D44</f>
        <v>63</v>
      </c>
      <c r="E45" s="65">
        <f t="shared" ref="E45:R45" si="5">E44</f>
        <v>21</v>
      </c>
      <c r="F45" s="65">
        <f t="shared" si="5"/>
        <v>439</v>
      </c>
      <c r="G45" s="65">
        <f t="shared" si="5"/>
        <v>3820131</v>
      </c>
      <c r="H45" s="65">
        <f t="shared" si="5"/>
        <v>1363790.21</v>
      </c>
      <c r="I45" s="65">
        <f t="shared" si="5"/>
        <v>414316</v>
      </c>
      <c r="J45" s="65">
        <f t="shared" si="5"/>
        <v>996284.44</v>
      </c>
      <c r="K45" s="65">
        <f t="shared" si="5"/>
        <v>33374</v>
      </c>
      <c r="L45" s="65">
        <f t="shared" si="5"/>
        <v>56579.1003489</v>
      </c>
      <c r="M45" s="65">
        <f t="shared" si="5"/>
        <v>968479.15</v>
      </c>
      <c r="N45" s="65">
        <f t="shared" si="5"/>
        <v>221222.80000000002</v>
      </c>
      <c r="O45" s="65">
        <f t="shared" si="5"/>
        <v>174088.26</v>
      </c>
      <c r="P45" s="65">
        <f t="shared" si="5"/>
        <v>755380.82</v>
      </c>
      <c r="Q45" s="65">
        <f t="shared" si="5"/>
        <v>168498.71999999997</v>
      </c>
      <c r="R45" s="65">
        <f t="shared" si="5"/>
        <v>72404.900000000009</v>
      </c>
      <c r="X45" s="43"/>
      <c r="Y45" s="7"/>
      <c r="Z45" s="7"/>
      <c r="AA45" s="7"/>
    </row>
    <row r="46" spans="1:27" ht="65.400000000000006" customHeight="1" thickBot="1">
      <c r="A46" s="68" t="s">
        <v>52</v>
      </c>
      <c r="B46" s="84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6"/>
      <c r="X46" s="43"/>
      <c r="Y46" s="7"/>
      <c r="Z46" s="7"/>
      <c r="AA46" s="7"/>
    </row>
    <row r="47" spans="1:27" s="50" customFormat="1" ht="65.400000000000006" customHeight="1" thickBot="1">
      <c r="A47" s="68">
        <v>29</v>
      </c>
      <c r="B47" s="87" t="s">
        <v>53</v>
      </c>
      <c r="C47" s="83">
        <v>590</v>
      </c>
      <c r="D47" s="65">
        <v>145</v>
      </c>
      <c r="E47" s="65">
        <v>67</v>
      </c>
      <c r="F47" s="65">
        <v>802</v>
      </c>
      <c r="G47" s="65">
        <v>4388909</v>
      </c>
      <c r="H47" s="65">
        <v>1857495.3722967</v>
      </c>
      <c r="I47" s="65">
        <v>1524649</v>
      </c>
      <c r="J47" s="65">
        <v>1160103.5511032999</v>
      </c>
      <c r="K47" s="65">
        <v>76880</v>
      </c>
      <c r="L47" s="65">
        <v>123540.2940433</v>
      </c>
      <c r="M47" s="65">
        <v>1113802.9264223001</v>
      </c>
      <c r="N47" s="65">
        <v>451561.95196959993</v>
      </c>
      <c r="O47" s="65">
        <v>292130.49390479998</v>
      </c>
      <c r="P47" s="65">
        <v>724071.4753265999</v>
      </c>
      <c r="Q47" s="65">
        <v>329657.5000223</v>
      </c>
      <c r="R47" s="83">
        <v>106374.57575440001</v>
      </c>
      <c r="S47" s="49"/>
      <c r="T47" s="49"/>
      <c r="U47" s="49"/>
      <c r="V47" s="49"/>
      <c r="W47" s="49"/>
      <c r="X47" s="43"/>
    </row>
    <row r="48" spans="1:27" ht="65.400000000000006" customHeight="1" thickBot="1">
      <c r="A48" s="124" t="s">
        <v>15</v>
      </c>
      <c r="B48" s="125"/>
      <c r="C48" s="88">
        <f>C47</f>
        <v>590</v>
      </c>
      <c r="D48" s="88">
        <f t="shared" ref="D48:R48" si="6">D47</f>
        <v>145</v>
      </c>
      <c r="E48" s="88">
        <f t="shared" si="6"/>
        <v>67</v>
      </c>
      <c r="F48" s="88">
        <f t="shared" si="6"/>
        <v>802</v>
      </c>
      <c r="G48" s="88">
        <f t="shared" si="6"/>
        <v>4388909</v>
      </c>
      <c r="H48" s="88">
        <f t="shared" si="6"/>
        <v>1857495.3722967</v>
      </c>
      <c r="I48" s="88">
        <f t="shared" si="6"/>
        <v>1524649</v>
      </c>
      <c r="J48" s="88">
        <f t="shared" si="6"/>
        <v>1160103.5511032999</v>
      </c>
      <c r="K48" s="88">
        <f t="shared" si="6"/>
        <v>76880</v>
      </c>
      <c r="L48" s="88">
        <f t="shared" si="6"/>
        <v>123540.2940433</v>
      </c>
      <c r="M48" s="88">
        <f t="shared" si="6"/>
        <v>1113802.9264223001</v>
      </c>
      <c r="N48" s="88">
        <f t="shared" si="6"/>
        <v>451561.95196959993</v>
      </c>
      <c r="O48" s="88">
        <f t="shared" si="6"/>
        <v>292130.49390479998</v>
      </c>
      <c r="P48" s="88">
        <f t="shared" si="6"/>
        <v>724071.4753265999</v>
      </c>
      <c r="Q48" s="88">
        <f t="shared" si="6"/>
        <v>329657.5000223</v>
      </c>
      <c r="R48" s="88">
        <f t="shared" si="6"/>
        <v>106374.57575440001</v>
      </c>
      <c r="X48" s="43"/>
    </row>
    <row r="49" spans="1:24" ht="65.400000000000006" customHeight="1" thickBot="1">
      <c r="A49" s="68" t="s">
        <v>54</v>
      </c>
      <c r="B49" s="84"/>
      <c r="C49" s="89"/>
      <c r="D49" s="90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2"/>
      <c r="X49" s="43"/>
    </row>
    <row r="50" spans="1:24" ht="65.400000000000006" customHeight="1">
      <c r="A50" s="68" t="s">
        <v>55</v>
      </c>
      <c r="B50" s="87"/>
      <c r="C50" s="37">
        <f t="shared" ref="C50:R50" si="7">C25+C42</f>
        <v>2262</v>
      </c>
      <c r="D50" s="37">
        <f t="shared" si="7"/>
        <v>1902</v>
      </c>
      <c r="E50" s="37">
        <f t="shared" si="7"/>
        <v>1890</v>
      </c>
      <c r="F50" s="37">
        <f t="shared" si="7"/>
        <v>6054</v>
      </c>
      <c r="G50" s="37">
        <f t="shared" si="7"/>
        <v>42136993</v>
      </c>
      <c r="H50" s="37">
        <f t="shared" si="7"/>
        <v>58262828.976968341</v>
      </c>
      <c r="I50" s="37">
        <f t="shared" si="7"/>
        <v>7623349.4699999997</v>
      </c>
      <c r="J50" s="37">
        <f t="shared" si="7"/>
        <v>35487890.385114372</v>
      </c>
      <c r="K50" s="37">
        <f t="shared" si="7"/>
        <v>428970</v>
      </c>
      <c r="L50" s="37">
        <f t="shared" si="7"/>
        <v>2023793.9124759955</v>
      </c>
      <c r="M50" s="37">
        <f t="shared" si="7"/>
        <v>12273377.118444148</v>
      </c>
      <c r="N50" s="37">
        <f t="shared" si="7"/>
        <v>18210851.102489665</v>
      </c>
      <c r="O50" s="37">
        <f t="shared" si="7"/>
        <v>27778600.756034527</v>
      </c>
      <c r="P50" s="37">
        <f t="shared" si="7"/>
        <v>5557076.8743957002</v>
      </c>
      <c r="Q50" s="37">
        <f t="shared" si="7"/>
        <v>10112005.571846712</v>
      </c>
      <c r="R50" s="37">
        <f t="shared" si="7"/>
        <v>19818807.936871961</v>
      </c>
      <c r="X50" s="43"/>
    </row>
    <row r="51" spans="1:24" ht="65.400000000000006" customHeight="1">
      <c r="A51" s="68" t="s">
        <v>56</v>
      </c>
      <c r="B51" s="87"/>
      <c r="C51" s="53">
        <f t="shared" ref="C51:R51" si="8">C45</f>
        <v>355</v>
      </c>
      <c r="D51" s="47">
        <f t="shared" si="8"/>
        <v>63</v>
      </c>
      <c r="E51" s="47">
        <f t="shared" si="8"/>
        <v>21</v>
      </c>
      <c r="F51" s="47">
        <f t="shared" si="8"/>
        <v>439</v>
      </c>
      <c r="G51" s="47">
        <f t="shared" si="8"/>
        <v>3820131</v>
      </c>
      <c r="H51" s="47">
        <f t="shared" si="8"/>
        <v>1363790.21</v>
      </c>
      <c r="I51" s="47">
        <f t="shared" si="8"/>
        <v>414316</v>
      </c>
      <c r="J51" s="47">
        <f t="shared" si="8"/>
        <v>996284.44</v>
      </c>
      <c r="K51" s="47">
        <f t="shared" si="8"/>
        <v>33374</v>
      </c>
      <c r="L51" s="47">
        <f t="shared" si="8"/>
        <v>56579.1003489</v>
      </c>
      <c r="M51" s="47">
        <f t="shared" si="8"/>
        <v>968479.15</v>
      </c>
      <c r="N51" s="47">
        <f t="shared" si="8"/>
        <v>221222.80000000002</v>
      </c>
      <c r="O51" s="47">
        <f t="shared" si="8"/>
        <v>174088.26</v>
      </c>
      <c r="P51" s="47">
        <f t="shared" si="8"/>
        <v>755380.82</v>
      </c>
      <c r="Q51" s="47">
        <f t="shared" si="8"/>
        <v>168498.71999999997</v>
      </c>
      <c r="R51" s="47">
        <f t="shared" si="8"/>
        <v>72404.900000000009</v>
      </c>
      <c r="X51" s="43"/>
    </row>
    <row r="52" spans="1:24" ht="65.400000000000006" customHeight="1">
      <c r="A52" s="68" t="s">
        <v>57</v>
      </c>
      <c r="B52" s="87"/>
      <c r="C52" s="53">
        <f t="shared" ref="C52:R52" si="9">C50+C51</f>
        <v>2617</v>
      </c>
      <c r="D52" s="47">
        <f t="shared" si="9"/>
        <v>1965</v>
      </c>
      <c r="E52" s="47">
        <f t="shared" si="9"/>
        <v>1911</v>
      </c>
      <c r="F52" s="47">
        <f t="shared" si="9"/>
        <v>6493</v>
      </c>
      <c r="G52" s="47">
        <f t="shared" si="9"/>
        <v>45957124</v>
      </c>
      <c r="H52" s="47">
        <f t="shared" si="9"/>
        <v>59626619.186968341</v>
      </c>
      <c r="I52" s="47">
        <f t="shared" si="9"/>
        <v>8037665.4699999997</v>
      </c>
      <c r="J52" s="47">
        <f t="shared" si="9"/>
        <v>36484174.825114369</v>
      </c>
      <c r="K52" s="47">
        <f t="shared" si="9"/>
        <v>462344</v>
      </c>
      <c r="L52" s="47">
        <f t="shared" si="9"/>
        <v>2080373.0128248956</v>
      </c>
      <c r="M52" s="47">
        <f t="shared" si="9"/>
        <v>13241856.268444149</v>
      </c>
      <c r="N52" s="47">
        <f t="shared" si="9"/>
        <v>18432073.902489666</v>
      </c>
      <c r="O52" s="47">
        <f t="shared" si="9"/>
        <v>27952689.016034529</v>
      </c>
      <c r="P52" s="47">
        <f t="shared" si="9"/>
        <v>6312457.6943957005</v>
      </c>
      <c r="Q52" s="47">
        <f t="shared" si="9"/>
        <v>10280504.291846713</v>
      </c>
      <c r="R52" s="47">
        <f t="shared" si="9"/>
        <v>19891212.836871959</v>
      </c>
      <c r="X52" s="43"/>
    </row>
    <row r="53" spans="1:24" ht="65.400000000000006" customHeight="1" thickBot="1">
      <c r="A53" s="68" t="s">
        <v>58</v>
      </c>
      <c r="B53" s="87"/>
      <c r="C53" s="62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64"/>
      <c r="X53" s="43"/>
    </row>
    <row r="54" spans="1:24" ht="65.400000000000006" customHeight="1" thickBot="1">
      <c r="A54" s="93" t="s">
        <v>59</v>
      </c>
      <c r="B54" s="94"/>
      <c r="C54" s="83">
        <f t="shared" ref="C54:R54" si="10">C48+C52</f>
        <v>3207</v>
      </c>
      <c r="D54" s="65">
        <f t="shared" si="10"/>
        <v>2110</v>
      </c>
      <c r="E54" s="65">
        <f t="shared" si="10"/>
        <v>1978</v>
      </c>
      <c r="F54" s="65">
        <f t="shared" si="10"/>
        <v>7295</v>
      </c>
      <c r="G54" s="65">
        <f t="shared" si="10"/>
        <v>50346033</v>
      </c>
      <c r="H54" s="65">
        <f t="shared" si="10"/>
        <v>61484114.55926504</v>
      </c>
      <c r="I54" s="65">
        <f t="shared" si="10"/>
        <v>9562314.4699999988</v>
      </c>
      <c r="J54" s="65">
        <f t="shared" si="10"/>
        <v>37644278.376217671</v>
      </c>
      <c r="K54" s="65">
        <f t="shared" si="10"/>
        <v>539224</v>
      </c>
      <c r="L54" s="65">
        <f t="shared" si="10"/>
        <v>2203913.3068681955</v>
      </c>
      <c r="M54" s="65">
        <f t="shared" si="10"/>
        <v>14355659.194866449</v>
      </c>
      <c r="N54" s="65">
        <f t="shared" si="10"/>
        <v>18883635.854459267</v>
      </c>
      <c r="O54" s="65">
        <f t="shared" si="10"/>
        <v>28244819.509939328</v>
      </c>
      <c r="P54" s="65">
        <f t="shared" si="10"/>
        <v>7036529.1697223</v>
      </c>
      <c r="Q54" s="65">
        <f t="shared" si="10"/>
        <v>10610161.791869013</v>
      </c>
      <c r="R54" s="83">
        <f t="shared" si="10"/>
        <v>19997587.41262636</v>
      </c>
      <c r="X54" s="43"/>
    </row>
    <row r="55" spans="1:24" ht="37.200000000000003" customHeight="1">
      <c r="A55" s="116" t="s">
        <v>60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8"/>
    </row>
  </sheetData>
  <mergeCells count="17">
    <mergeCell ref="A55:R55"/>
    <mergeCell ref="P10:R10"/>
    <mergeCell ref="A25:B25"/>
    <mergeCell ref="B26:R26"/>
    <mergeCell ref="A42:B42"/>
    <mergeCell ref="A45:B45"/>
    <mergeCell ref="A48:B48"/>
    <mergeCell ref="P3:R3"/>
    <mergeCell ref="A8:A11"/>
    <mergeCell ref="B8:R8"/>
    <mergeCell ref="B9:R9"/>
    <mergeCell ref="B10:B11"/>
    <mergeCell ref="C10:F10"/>
    <mergeCell ref="G10:H10"/>
    <mergeCell ref="I10:J10"/>
    <mergeCell ref="K10:L10"/>
    <mergeCell ref="M10:O10"/>
  </mergeCells>
  <pageMargins left="1.25" right="0.25" top="1" bottom="1" header="0.3" footer="0.3"/>
  <pageSetup paperSize="9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 Advances</vt:lpstr>
      <vt:lpstr>'Deposit Advances'!Print_Area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SLBC</cp:lastModifiedBy>
  <dcterms:created xsi:type="dcterms:W3CDTF">2023-11-01T05:11:30Z</dcterms:created>
  <dcterms:modified xsi:type="dcterms:W3CDTF">2023-11-15T12:23:53Z</dcterms:modified>
</cp:coreProperties>
</file>