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PMMY Progres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'PMMY Progress'!$A$1:$BH$40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9" i="1" l="1"/>
  <c r="BF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E39" i="1" s="1"/>
  <c r="AQ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H38" i="1"/>
  <c r="BE38" i="1"/>
  <c r="BH37" i="1"/>
  <c r="BE37" i="1"/>
  <c r="BH36" i="1"/>
  <c r="BE36" i="1"/>
  <c r="BH35" i="1"/>
  <c r="BE35" i="1"/>
  <c r="BH34" i="1"/>
  <c r="BE34" i="1"/>
  <c r="BH33" i="1"/>
  <c r="BE33" i="1"/>
  <c r="BH32" i="1"/>
  <c r="BE32" i="1"/>
  <c r="BH31" i="1"/>
  <c r="BE31" i="1"/>
  <c r="BH30" i="1"/>
  <c r="BE30" i="1"/>
  <c r="BH29" i="1"/>
  <c r="BE29" i="1"/>
  <c r="BH28" i="1"/>
  <c r="BE28" i="1"/>
  <c r="BH27" i="1"/>
  <c r="BE27" i="1"/>
  <c r="BH26" i="1"/>
  <c r="BE26" i="1"/>
  <c r="BE25" i="1"/>
  <c r="AP25" i="1"/>
  <c r="AP39" i="1" s="1"/>
  <c r="AO25" i="1"/>
  <c r="AO39" i="1" s="1"/>
  <c r="BH24" i="1"/>
  <c r="BE24" i="1"/>
  <c r="BH23" i="1"/>
  <c r="BE23" i="1"/>
  <c r="BH22" i="1"/>
  <c r="BE22" i="1"/>
  <c r="BH21" i="1"/>
  <c r="BE21" i="1"/>
  <c r="BH20" i="1"/>
  <c r="BE20" i="1"/>
  <c r="BH19" i="1"/>
  <c r="BE19" i="1"/>
  <c r="BH18" i="1"/>
  <c r="BE18" i="1"/>
  <c r="BH17" i="1"/>
  <c r="BE17" i="1"/>
  <c r="BH16" i="1"/>
  <c r="BE16" i="1"/>
  <c r="BH15" i="1"/>
  <c r="BE15" i="1"/>
  <c r="BH14" i="1"/>
  <c r="BE14" i="1"/>
  <c r="BH13" i="1"/>
  <c r="BE13" i="1"/>
  <c r="BH12" i="1"/>
  <c r="BE12" i="1"/>
  <c r="BH11" i="1"/>
  <c r="BE11" i="1"/>
  <c r="BH10" i="1"/>
  <c r="BE10" i="1"/>
  <c r="BH39" i="1" l="1"/>
  <c r="BH25" i="1"/>
</calcChain>
</file>

<file path=xl/sharedStrings.xml><?xml version="1.0" encoding="utf-8"?>
<sst xmlns="http://schemas.openxmlformats.org/spreadsheetml/2006/main" count="129" uniqueCount="78">
  <si>
    <r>
      <t xml:space="preserve">                                                                                   </t>
    </r>
    <r>
      <rPr>
        <b/>
        <sz val="15"/>
        <color theme="1"/>
        <rFont val="Calibri"/>
        <family val="2"/>
      </rPr>
      <t xml:space="preserve"> (Amount in Lakhs)</t>
    </r>
  </si>
  <si>
    <t>Sr. No.</t>
  </si>
  <si>
    <t>Name of Banks</t>
  </si>
  <si>
    <t>SHISHU</t>
  </si>
  <si>
    <t xml:space="preserve">      KISHORE                                                                           </t>
  </si>
  <si>
    <t xml:space="preserve">TARUN                                                               </t>
  </si>
  <si>
    <t xml:space="preserve">TOTAL </t>
  </si>
  <si>
    <t>Total Outstanding as on 31.12.2023 (Column 5+10+15)</t>
  </si>
  <si>
    <t>Number of MUDRA Cards Issued as on date</t>
  </si>
  <si>
    <t>Annual Target Amount (01.04.2023 To 31.03.2024)</t>
  </si>
  <si>
    <t>Prorata Target amount (01.04.2021 to 31.12.2021)</t>
  </si>
  <si>
    <t>Achievement Number of Accounts (01.04.2023 to 31.12.2023)</t>
  </si>
  <si>
    <t>Achievement against Target Amount (01.04.2021 to 31.12.2021)</t>
  </si>
  <si>
    <t>Achievement against Target Amount (01.04.2021 to 30.09.2021)</t>
  </si>
  <si>
    <t>Achievement against Target Amount (01.10.2021 to 31.12.2021)</t>
  </si>
  <si>
    <t>Achievement against Target Amount (01.07.2021 to 30.09.2021)</t>
  </si>
  <si>
    <t>Achievement against Target Amount (01.04.2021 to 30.06.2021)</t>
  </si>
  <si>
    <t>Achievement against Target Amount (01.10.2023 to 31.12.2023)</t>
  </si>
  <si>
    <t>Achievement Number of Accounts (01.04.2021 to 31.12.2021)</t>
  </si>
  <si>
    <t>Achievement Number of Accounts (01.04.2021 to 30.09.2021)</t>
  </si>
  <si>
    <t>Achievement Number of Accounts (01.10.2021 to 31.12.2021)</t>
  </si>
  <si>
    <t>Achievement Number of Accounts (01.04.2021 to 30.06.2021)</t>
  </si>
  <si>
    <t>%age Achievement</t>
  </si>
  <si>
    <t>Total NPA under PMMY as on 31.12.2023</t>
  </si>
  <si>
    <t>%age of NPA Amount to Total O/S</t>
  </si>
  <si>
    <t>Q.E DEC 2023  (01.10.2023 TO 31.12.2023)</t>
  </si>
  <si>
    <t>Total Outstanding as on 31.12.2023</t>
  </si>
  <si>
    <t xml:space="preserve">Sanctioned </t>
  </si>
  <si>
    <t>Disbursed</t>
  </si>
  <si>
    <t>out of (2) disbursement to WOMEN beneficiaries</t>
  </si>
  <si>
    <t>out of (2) disbursement to SC/ST beneficiaries</t>
  </si>
  <si>
    <t>Sanctioned</t>
  </si>
  <si>
    <t>out of (7) disbursement to WOMEN beneficiaries</t>
  </si>
  <si>
    <t>out of (7) disbursement to SC/ST beneficiaries</t>
  </si>
  <si>
    <t>out of (12) disbursement to WOMEN beneficiaries</t>
  </si>
  <si>
    <t>out of (12) disbursement to SC/ST beneficiaries</t>
  </si>
  <si>
    <t>disbursement to WOMEN beneficiaries</t>
  </si>
  <si>
    <t>disbursement to SC/ST beneficiaries</t>
  </si>
  <si>
    <t>A/cs</t>
  </si>
  <si>
    <t>Amt.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</si>
  <si>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</si>
  <si>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</si>
  <si>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</si>
  <si>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</si>
  <si>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</si>
  <si>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</si>
  <si>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</si>
  <si>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</si>
  <si>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</si>
  <si>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</si>
  <si>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</si>
  <si>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</si>
  <si>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</si>
  <si>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</si>
  <si>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</si>
  <si>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</si>
  <si>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</si>
  <si>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13.08</t>
  </si>
  <si>
    <t>4438.94</t>
  </si>
  <si>
    <t>11696.22</t>
  </si>
  <si>
    <t>16148.24</t>
  </si>
  <si>
    <t>395.97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</si>
  <si>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</si>
  <si>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</si>
  <si>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</si>
  <si>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</si>
  <si>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</si>
  <si>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</si>
  <si>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</si>
  <si>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</si>
  <si>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</si>
  <si>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</si>
  <si>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</si>
  <si>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PUNJAB STATE COOPERATIVE BANK</t>
  </si>
  <si>
    <t>TOTAL</t>
  </si>
  <si>
    <t>SLBC PUNJAB</t>
  </si>
  <si>
    <t xml:space="preserve">                                                                                                                   PRADHAN MANTRI MUDRA YOJANA (PMMY) - Progress as on 31.12.2023         </t>
  </si>
  <si>
    <t>Annexure - 16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</si>
</sst>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5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5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6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2"/>
      <name val="Helv"/>
    </font>
    <font>
      <b/>
      <sz val="20"/>
      <color theme="1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21"/>
      <color theme="1"/>
      <name val="Calibri"/>
      <family val="2"/>
      <scheme val="minor"/>
    </font>
    <font>
      <b/>
      <sz val="21"/>
      <color theme="1"/>
      <name val="Tahoma"/>
      <family val="2"/>
    </font>
    <font>
      <sz val="21"/>
      <name val="Calibri"/>
      <family val="2"/>
      <scheme val="minor"/>
    </font>
    <font>
      <b/>
      <sz val="2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58">
    <xf numFmtId="0" fontId="0" fillId="0" borderId="0" xfId="0"/>
    <xf numFmtId="0" fontId="4" fillId="2" borderId="0" xfId="1" applyFont="1" applyFill="1"/>
    <xf numFmtId="0" fontId="6" fillId="2" borderId="0" xfId="1" applyFont="1" applyFill="1"/>
    <xf numFmtId="0" fontId="9" fillId="2" borderId="0" xfId="1" applyFont="1" applyFill="1" applyBorder="1" applyAlignment="1">
      <alignment horizontal="center" vertical="center" wrapText="1"/>
    </xf>
    <xf numFmtId="0" fontId="13" fillId="2" borderId="0" xfId="1" applyFont="1" applyFill="1"/>
    <xf numFmtId="0" fontId="2" fillId="2" borderId="0" xfId="1" applyFont="1" applyFill="1"/>
    <xf numFmtId="0" fontId="1" fillId="2" borderId="0" xfId="1" applyFont="1" applyFill="1"/>
    <xf numFmtId="0" fontId="21" fillId="2" borderId="1" xfId="1" applyFont="1" applyFill="1" applyBorder="1"/>
    <xf numFmtId="0" fontId="22" fillId="2" borderId="1" xfId="1" applyFont="1" applyFill="1" applyBorder="1" applyAlignment="1">
      <alignment vertical="center" wrapText="1"/>
    </xf>
    <xf numFmtId="0" fontId="23" fillId="2" borderId="0" xfId="1" applyFont="1" applyFill="1"/>
    <xf numFmtId="9" fontId="0" fillId="2" borderId="0" xfId="2" applyFont="1" applyFill="1"/>
    <xf numFmtId="0" fontId="14" fillId="2" borderId="1" xfId="1" applyFont="1" applyFill="1" applyBorder="1" applyAlignment="1">
      <alignment horizontal="center" vertical="top" wrapText="1"/>
    </xf>
    <xf numFmtId="0" fontId="14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/>
    <xf numFmtId="0" fontId="15" fillId="2" borderId="1" xfId="1" applyFont="1" applyFill="1" applyBorder="1" applyAlignment="1">
      <alignment vertical="center" wrapText="1"/>
    </xf>
    <xf numFmtId="9" fontId="14" fillId="2" borderId="1" xfId="2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vertical="center"/>
    </xf>
    <xf numFmtId="1" fontId="17" fillId="2" borderId="1" xfId="3" applyNumberFormat="1" applyFont="1" applyFill="1" applyBorder="1" applyAlignment="1">
      <alignment vertical="center"/>
    </xf>
    <xf numFmtId="1" fontId="17" fillId="2" borderId="1" xfId="1" applyNumberFormat="1" applyFont="1" applyFill="1" applyBorder="1" applyAlignment="1">
      <alignment horizontal="right" vertical="center"/>
    </xf>
    <xf numFmtId="1" fontId="17" fillId="2" borderId="1" xfId="1" applyNumberFormat="1" applyFont="1" applyFill="1" applyBorder="1" applyAlignment="1">
      <alignment horizontal="right" vertical="center" wrapText="1"/>
    </xf>
    <xf numFmtId="1" fontId="17" fillId="2" borderId="1" xfId="1" applyNumberFormat="1" applyFont="1" applyFill="1" applyBorder="1" applyAlignment="1">
      <alignment vertical="center" wrapText="1"/>
    </xf>
    <xf numFmtId="0" fontId="17" fillId="2" borderId="1" xfId="1" applyFont="1" applyFill="1" applyBorder="1" applyAlignment="1">
      <alignment vertical="center" wrapText="1"/>
    </xf>
    <xf numFmtId="9" fontId="17" fillId="2" borderId="1" xfId="2" applyFont="1" applyFill="1" applyBorder="1" applyAlignment="1">
      <alignment vertical="center" wrapText="1"/>
    </xf>
    <xf numFmtId="1" fontId="17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/>
    </xf>
    <xf numFmtId="1" fontId="19" fillId="2" borderId="1" xfId="3" applyNumberFormat="1" applyFont="1" applyFill="1" applyBorder="1" applyAlignment="1">
      <alignment vertical="center"/>
    </xf>
    <xf numFmtId="1" fontId="20" fillId="0" borderId="1" xfId="0" applyNumberFormat="1" applyFont="1" applyBorder="1" applyAlignment="1">
      <alignment vertical="center"/>
    </xf>
    <xf numFmtId="1" fontId="19" fillId="2" borderId="1" xfId="1" applyNumberFormat="1" applyFont="1" applyFill="1" applyBorder="1" applyAlignment="1">
      <alignment horizontal="right" vertical="center"/>
    </xf>
    <xf numFmtId="1" fontId="19" fillId="2" borderId="1" xfId="1" applyNumberFormat="1" applyFont="1" applyFill="1" applyBorder="1" applyAlignment="1">
      <alignment horizontal="right" vertical="center" wrapText="1"/>
    </xf>
    <xf numFmtId="1" fontId="19" fillId="2" borderId="1" xfId="1" applyNumberFormat="1" applyFont="1" applyFill="1" applyBorder="1" applyAlignment="1">
      <alignment vertical="center"/>
    </xf>
    <xf numFmtId="1" fontId="19" fillId="2" borderId="1" xfId="1" applyNumberFormat="1" applyFont="1" applyFill="1" applyBorder="1" applyAlignment="1">
      <alignment vertical="center" wrapText="1"/>
    </xf>
    <xf numFmtId="0" fontId="19" fillId="2" borderId="1" xfId="1" applyFont="1" applyFill="1" applyBorder="1" applyAlignment="1">
      <alignment vertical="center" wrapText="1"/>
    </xf>
    <xf numFmtId="9" fontId="19" fillId="2" borderId="1" xfId="2" applyFont="1" applyFill="1" applyBorder="1" applyAlignment="1">
      <alignment vertical="center" wrapText="1"/>
    </xf>
    <xf numFmtId="0" fontId="17" fillId="2" borderId="1" xfId="3" applyFont="1" applyFill="1" applyBorder="1" applyAlignment="1">
      <alignment vertical="center"/>
    </xf>
    <xf numFmtId="0" fontId="17" fillId="2" borderId="1" xfId="1" applyFont="1" applyFill="1" applyBorder="1" applyAlignment="1">
      <alignment horizontal="right" vertical="center"/>
    </xf>
    <xf numFmtId="0" fontId="17" fillId="2" borderId="1" xfId="1" applyFont="1" applyFill="1" applyBorder="1" applyAlignment="1">
      <alignment horizontal="right" vertical="center" wrapText="1"/>
    </xf>
    <xf numFmtId="0" fontId="17" fillId="2" borderId="1" xfId="1" applyFont="1" applyFill="1" applyBorder="1" applyAlignment="1">
      <alignment vertical="center"/>
    </xf>
    <xf numFmtId="1" fontId="22" fillId="2" borderId="1" xfId="1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9" fontId="10" fillId="2" borderId="1" xfId="2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9" fontId="0" fillId="2" borderId="0" xfId="2" applyFont="1" applyFill="1" applyBorder="1"/>
    <xf numFmtId="0" fontId="6" fillId="2" borderId="0" xfId="1" applyFont="1" applyFill="1" applyBorder="1"/>
    <xf numFmtId="0" fontId="24" fillId="2" borderId="0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</cellXfs>
  <cellStyles count="4">
    <cellStyle name="Normal" xfId="0" builtinId="0"/>
    <cellStyle name="Normal 2 26" xfId="3"/>
    <cellStyle name="Normal 34" xfId="1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H40"/>
  <sheetViews>
    <sheetView tabSelected="1" view="pageBreakPreview" zoomScale="46" zoomScaleNormal="100" zoomScaleSheetLayoutView="46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H10" sqref="H10"/>
    </sheetView>
  </sheetViews>
  <sheetFormatPr defaultColWidth="8.88671875" defaultRowHeight="14.4" x14ac:dyDescent="0.3"/>
  <cols>
    <col min="1" max="1" width="7.6640625" style="6" customWidth="1"/>
    <col min="2" max="2" width="45.5546875" style="6" customWidth="1"/>
    <col min="3" max="3" width="16.88671875" style="6" customWidth="1"/>
    <col min="4" max="4" width="18" style="6" customWidth="1"/>
    <col min="5" max="5" width="23.33203125" style="6" customWidth="1"/>
    <col min="6" max="6" width="22.5546875" style="6" customWidth="1"/>
    <col min="7" max="7" width="18.21875" style="6" customWidth="1"/>
    <col min="8" max="8" width="16.5546875" style="6" customWidth="1"/>
    <col min="9" max="9" width="19.33203125" style="6" customWidth="1"/>
    <col min="10" max="11" width="17.21875" style="6" customWidth="1"/>
    <col min="12" max="12" width="24.109375" style="6" customWidth="1"/>
    <col min="13" max="13" width="22.44140625" style="6" customWidth="1"/>
    <col min="14" max="14" width="22.109375" style="6" customWidth="1"/>
    <col min="15" max="15" width="17" style="6" customWidth="1"/>
    <col min="16" max="16" width="20.77734375" style="6" customWidth="1"/>
    <col min="17" max="21" width="16.77734375" style="6" customWidth="1"/>
    <col min="22" max="22" width="22.21875" style="6" customWidth="1"/>
    <col min="23" max="30" width="18.44140625" style="6" customWidth="1"/>
    <col min="31" max="31" width="16.109375" style="6" customWidth="1"/>
    <col min="32" max="32" width="22" style="6" customWidth="1"/>
    <col min="33" max="33" width="17.88671875" style="6" customWidth="1"/>
    <col min="34" max="34" width="23.88671875" style="6" customWidth="1"/>
    <col min="35" max="35" width="17.88671875" style="6" customWidth="1"/>
    <col min="36" max="36" width="26" style="6" customWidth="1"/>
    <col min="37" max="37" width="17.88671875" style="6" customWidth="1"/>
    <col min="38" max="38" width="26.77734375" style="6" customWidth="1"/>
    <col min="39" max="40" width="17.88671875" style="6" customWidth="1"/>
    <col min="41" max="41" width="24.109375" style="6" customWidth="1"/>
    <col min="42" max="42" width="26.21875" style="6" customWidth="1"/>
    <col min="43" max="43" width="17.88671875" style="6" hidden="1" customWidth="1"/>
    <col min="44" max="44" width="22.77734375" style="6" hidden="1" customWidth="1"/>
    <col min="45" max="46" width="21.77734375" style="6" hidden="1" customWidth="1"/>
    <col min="47" max="47" width="21.109375" style="6" hidden="1" customWidth="1"/>
    <col min="48" max="48" width="18.21875" style="6" hidden="1" customWidth="1"/>
    <col min="49" max="49" width="15.33203125" style="6" hidden="1" customWidth="1"/>
    <col min="50" max="50" width="12.88671875" style="6" hidden="1" customWidth="1"/>
    <col min="51" max="51" width="15" style="6" hidden="1" customWidth="1"/>
    <col min="52" max="52" width="25.5546875" style="6" hidden="1" customWidth="1"/>
    <col min="53" max="53" width="19.5546875" style="6" hidden="1" customWidth="1"/>
    <col min="54" max="54" width="18" style="6" hidden="1" customWidth="1"/>
    <col min="55" max="55" width="14.77734375" style="6" hidden="1" customWidth="1"/>
    <col min="56" max="56" width="13.77734375" style="6" hidden="1" customWidth="1"/>
    <col min="57" max="57" width="23.33203125" style="10" customWidth="1"/>
    <col min="58" max="58" width="18.77734375" style="6" customWidth="1"/>
    <col min="59" max="59" width="23.44140625" style="6" customWidth="1"/>
    <col min="60" max="60" width="17.88671875" style="6" customWidth="1"/>
    <col min="61" max="16384" width="8.88671875" style="2"/>
  </cols>
  <sheetData>
    <row r="1" spans="1:60" s="52" customFormat="1" x14ac:dyDescent="0.3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1"/>
      <c r="BF1" s="50"/>
      <c r="BG1" s="50"/>
      <c r="BH1" s="50"/>
    </row>
    <row r="2" spans="1:60" s="1" customFormat="1" ht="33" thickBot="1" x14ac:dyDescent="0.65">
      <c r="A2" s="53" t="s">
        <v>77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</row>
    <row r="3" spans="1:60" ht="39" thickBot="1" x14ac:dyDescent="0.75">
      <c r="A3" s="55" t="s">
        <v>76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7"/>
    </row>
    <row r="4" spans="1:60" s="3" customFormat="1" ht="20.399999999999999" customHeight="1" thickBot="1" x14ac:dyDescent="0.3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 spans="1:60" ht="75.599999999999994" customHeight="1" thickBot="1" x14ac:dyDescent="0.35">
      <c r="A5" s="42" t="s">
        <v>1</v>
      </c>
      <c r="B5" s="43" t="s">
        <v>2</v>
      </c>
      <c r="C5" s="44" t="s">
        <v>3</v>
      </c>
      <c r="D5" s="44"/>
      <c r="E5" s="44"/>
      <c r="F5" s="44"/>
      <c r="G5" s="44"/>
      <c r="H5" s="44"/>
      <c r="I5" s="44"/>
      <c r="J5" s="44"/>
      <c r="K5" s="44"/>
      <c r="L5" s="44"/>
      <c r="M5" s="44" t="s">
        <v>4</v>
      </c>
      <c r="N5" s="44"/>
      <c r="O5" s="44"/>
      <c r="P5" s="44"/>
      <c r="Q5" s="44"/>
      <c r="R5" s="44"/>
      <c r="S5" s="44"/>
      <c r="T5" s="44"/>
      <c r="U5" s="44"/>
      <c r="V5" s="44"/>
      <c r="W5" s="44" t="s">
        <v>5</v>
      </c>
      <c r="X5" s="44"/>
      <c r="Y5" s="44"/>
      <c r="Z5" s="44"/>
      <c r="AA5" s="44"/>
      <c r="AB5" s="44"/>
      <c r="AC5" s="44"/>
      <c r="AD5" s="44"/>
      <c r="AE5" s="44"/>
      <c r="AF5" s="44"/>
      <c r="AG5" s="45" t="s">
        <v>6</v>
      </c>
      <c r="AH5" s="45"/>
      <c r="AI5" s="45"/>
      <c r="AJ5" s="45"/>
      <c r="AK5" s="45"/>
      <c r="AL5" s="45"/>
      <c r="AM5" s="45"/>
      <c r="AN5" s="45"/>
      <c r="AO5" s="42" t="s">
        <v>7</v>
      </c>
      <c r="AP5" s="42"/>
      <c r="AQ5" s="42" t="s">
        <v>8</v>
      </c>
      <c r="AR5" s="42" t="s">
        <v>9</v>
      </c>
      <c r="AS5" s="42" t="s">
        <v>10</v>
      </c>
      <c r="AT5" s="42" t="s">
        <v>11</v>
      </c>
      <c r="AU5" s="42" t="s">
        <v>12</v>
      </c>
      <c r="AV5" s="42" t="s">
        <v>13</v>
      </c>
      <c r="AW5" s="42" t="s">
        <v>14</v>
      </c>
      <c r="AX5" s="42" t="s">
        <v>15</v>
      </c>
      <c r="AY5" s="42" t="s">
        <v>16</v>
      </c>
      <c r="AZ5" s="42" t="s">
        <v>17</v>
      </c>
      <c r="BA5" s="42" t="s">
        <v>18</v>
      </c>
      <c r="BB5" s="42" t="s">
        <v>19</v>
      </c>
      <c r="BC5" s="42" t="s">
        <v>20</v>
      </c>
      <c r="BD5" s="42" t="s">
        <v>21</v>
      </c>
      <c r="BE5" s="46" t="s">
        <v>22</v>
      </c>
      <c r="BF5" s="42" t="s">
        <v>23</v>
      </c>
      <c r="BG5" s="42"/>
      <c r="BH5" s="42" t="s">
        <v>24</v>
      </c>
    </row>
    <row r="6" spans="1:60" s="4" customFormat="1" ht="32.4" customHeight="1" thickBot="1" x14ac:dyDescent="0.45">
      <c r="A6" s="42"/>
      <c r="B6" s="43"/>
      <c r="C6" s="47" t="s">
        <v>25</v>
      </c>
      <c r="D6" s="47"/>
      <c r="E6" s="47"/>
      <c r="F6" s="47"/>
      <c r="G6" s="47"/>
      <c r="H6" s="47"/>
      <c r="I6" s="47"/>
      <c r="J6" s="47"/>
      <c r="K6" s="47" t="s">
        <v>26</v>
      </c>
      <c r="L6" s="47"/>
      <c r="M6" s="47" t="s">
        <v>25</v>
      </c>
      <c r="N6" s="47"/>
      <c r="O6" s="47"/>
      <c r="P6" s="47"/>
      <c r="Q6" s="47"/>
      <c r="R6" s="47"/>
      <c r="S6" s="47"/>
      <c r="T6" s="47"/>
      <c r="U6" s="47" t="s">
        <v>26</v>
      </c>
      <c r="V6" s="47"/>
      <c r="W6" s="47" t="s">
        <v>25</v>
      </c>
      <c r="X6" s="47"/>
      <c r="Y6" s="47"/>
      <c r="Z6" s="47"/>
      <c r="AA6" s="47"/>
      <c r="AB6" s="47"/>
      <c r="AC6" s="47"/>
      <c r="AD6" s="47"/>
      <c r="AE6" s="47" t="s">
        <v>26</v>
      </c>
      <c r="AF6" s="47"/>
      <c r="AG6" s="47" t="s">
        <v>25</v>
      </c>
      <c r="AH6" s="47"/>
      <c r="AI6" s="47"/>
      <c r="AJ6" s="47"/>
      <c r="AK6" s="47"/>
      <c r="AL6" s="47"/>
      <c r="AM6" s="47"/>
      <c r="AN6" s="47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6"/>
      <c r="BF6" s="42"/>
      <c r="BG6" s="42"/>
      <c r="BH6" s="42"/>
    </row>
    <row r="7" spans="1:60" ht="113.25" customHeight="1" thickBot="1" x14ac:dyDescent="0.35">
      <c r="A7" s="42"/>
      <c r="B7" s="43"/>
      <c r="C7" s="47" t="s">
        <v>27</v>
      </c>
      <c r="D7" s="47"/>
      <c r="E7" s="47" t="s">
        <v>28</v>
      </c>
      <c r="F7" s="47"/>
      <c r="G7" s="47" t="s">
        <v>29</v>
      </c>
      <c r="H7" s="47"/>
      <c r="I7" s="47" t="s">
        <v>30</v>
      </c>
      <c r="J7" s="47"/>
      <c r="K7" s="47"/>
      <c r="L7" s="47"/>
      <c r="M7" s="47" t="s">
        <v>31</v>
      </c>
      <c r="N7" s="47"/>
      <c r="O7" s="47" t="s">
        <v>28</v>
      </c>
      <c r="P7" s="47"/>
      <c r="Q7" s="47" t="s">
        <v>32</v>
      </c>
      <c r="R7" s="47"/>
      <c r="S7" s="47" t="s">
        <v>33</v>
      </c>
      <c r="T7" s="47"/>
      <c r="U7" s="47"/>
      <c r="V7" s="47"/>
      <c r="W7" s="47" t="s">
        <v>31</v>
      </c>
      <c r="X7" s="47"/>
      <c r="Y7" s="47" t="s">
        <v>28</v>
      </c>
      <c r="Z7" s="47"/>
      <c r="AA7" s="47" t="s">
        <v>34</v>
      </c>
      <c r="AB7" s="47"/>
      <c r="AC7" s="47" t="s">
        <v>35</v>
      </c>
      <c r="AD7" s="47"/>
      <c r="AE7" s="47"/>
      <c r="AF7" s="47"/>
      <c r="AG7" s="47" t="s">
        <v>31</v>
      </c>
      <c r="AH7" s="47"/>
      <c r="AI7" s="47" t="s">
        <v>28</v>
      </c>
      <c r="AJ7" s="47"/>
      <c r="AK7" s="47" t="s">
        <v>36</v>
      </c>
      <c r="AL7" s="47"/>
      <c r="AM7" s="47" t="s">
        <v>37</v>
      </c>
      <c r="AN7" s="47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6"/>
      <c r="BF7" s="42"/>
      <c r="BG7" s="42"/>
      <c r="BH7" s="42"/>
    </row>
    <row r="8" spans="1:60" ht="15" customHeight="1" thickBot="1" x14ac:dyDescent="0.35">
      <c r="A8" s="42"/>
      <c r="B8" s="43"/>
      <c r="C8" s="11" t="s">
        <v>38</v>
      </c>
      <c r="D8" s="11" t="s">
        <v>39</v>
      </c>
      <c r="E8" s="11" t="s">
        <v>38</v>
      </c>
      <c r="F8" s="11" t="s">
        <v>39</v>
      </c>
      <c r="G8" s="11" t="s">
        <v>38</v>
      </c>
      <c r="H8" s="11" t="s">
        <v>39</v>
      </c>
      <c r="I8" s="11" t="s">
        <v>38</v>
      </c>
      <c r="J8" s="11" t="s">
        <v>39</v>
      </c>
      <c r="K8" s="11" t="s">
        <v>38</v>
      </c>
      <c r="L8" s="11" t="s">
        <v>39</v>
      </c>
      <c r="M8" s="11" t="s">
        <v>38</v>
      </c>
      <c r="N8" s="11" t="s">
        <v>39</v>
      </c>
      <c r="O8" s="11" t="s">
        <v>38</v>
      </c>
      <c r="P8" s="11" t="s">
        <v>39</v>
      </c>
      <c r="Q8" s="11" t="s">
        <v>38</v>
      </c>
      <c r="R8" s="11" t="s">
        <v>39</v>
      </c>
      <c r="S8" s="11" t="s">
        <v>38</v>
      </c>
      <c r="T8" s="11" t="s">
        <v>39</v>
      </c>
      <c r="U8" s="11" t="s">
        <v>38</v>
      </c>
      <c r="V8" s="11" t="s">
        <v>39</v>
      </c>
      <c r="W8" s="11" t="s">
        <v>38</v>
      </c>
      <c r="X8" s="11" t="s">
        <v>39</v>
      </c>
      <c r="Y8" s="11" t="s">
        <v>38</v>
      </c>
      <c r="Z8" s="11" t="s">
        <v>39</v>
      </c>
      <c r="AA8" s="11" t="s">
        <v>38</v>
      </c>
      <c r="AB8" s="11" t="s">
        <v>39</v>
      </c>
      <c r="AC8" s="11" t="s">
        <v>38</v>
      </c>
      <c r="AD8" s="11" t="s">
        <v>39</v>
      </c>
      <c r="AE8" s="11" t="s">
        <v>38</v>
      </c>
      <c r="AF8" s="11" t="s">
        <v>39</v>
      </c>
      <c r="AG8" s="11" t="s">
        <v>38</v>
      </c>
      <c r="AH8" s="11" t="s">
        <v>39</v>
      </c>
      <c r="AI8" s="11" t="s">
        <v>38</v>
      </c>
      <c r="AJ8" s="11" t="s">
        <v>39</v>
      </c>
      <c r="AK8" s="11" t="s">
        <v>38</v>
      </c>
      <c r="AL8" s="11" t="s">
        <v>39</v>
      </c>
      <c r="AM8" s="11" t="s">
        <v>38</v>
      </c>
      <c r="AN8" s="11" t="s">
        <v>39</v>
      </c>
      <c r="AO8" s="11" t="s">
        <v>38</v>
      </c>
      <c r="AP8" s="11" t="s">
        <v>39</v>
      </c>
      <c r="AQ8" s="12"/>
      <c r="AR8" s="42"/>
      <c r="AS8" s="42"/>
      <c r="AT8" s="42"/>
      <c r="AU8" s="42"/>
      <c r="AV8" s="42"/>
      <c r="AW8" s="42"/>
      <c r="AX8" s="42"/>
      <c r="AY8" s="42"/>
      <c r="AZ8" s="13"/>
      <c r="BA8" s="42"/>
      <c r="BB8" s="42"/>
      <c r="BC8" s="42"/>
      <c r="BD8" s="42"/>
      <c r="BE8" s="46"/>
      <c r="BF8" s="11" t="s">
        <v>38</v>
      </c>
      <c r="BG8" s="11" t="s">
        <v>39</v>
      </c>
      <c r="BH8" s="42"/>
    </row>
    <row r="9" spans="1:60" ht="14.4" customHeight="1" thickBot="1" x14ac:dyDescent="0.35">
      <c r="A9" s="14"/>
      <c r="B9" s="15"/>
      <c r="C9" s="48">
        <v>1</v>
      </c>
      <c r="D9" s="48"/>
      <c r="E9" s="48">
        <v>2</v>
      </c>
      <c r="F9" s="48"/>
      <c r="G9" s="48">
        <v>3</v>
      </c>
      <c r="H9" s="48"/>
      <c r="I9" s="48">
        <v>4</v>
      </c>
      <c r="J9" s="48"/>
      <c r="K9" s="48">
        <v>5</v>
      </c>
      <c r="L9" s="48"/>
      <c r="M9" s="48">
        <v>6</v>
      </c>
      <c r="N9" s="48"/>
      <c r="O9" s="48">
        <v>7</v>
      </c>
      <c r="P9" s="48"/>
      <c r="Q9" s="48">
        <v>8</v>
      </c>
      <c r="R9" s="48"/>
      <c r="S9" s="48">
        <v>9</v>
      </c>
      <c r="T9" s="48"/>
      <c r="U9" s="48">
        <v>10</v>
      </c>
      <c r="V9" s="48"/>
      <c r="W9" s="48">
        <v>11</v>
      </c>
      <c r="X9" s="48"/>
      <c r="Y9" s="48">
        <v>12</v>
      </c>
      <c r="Z9" s="48"/>
      <c r="AA9" s="48">
        <v>13</v>
      </c>
      <c r="AB9" s="48"/>
      <c r="AC9" s="48">
        <v>14</v>
      </c>
      <c r="AD9" s="48"/>
      <c r="AE9" s="48">
        <v>15</v>
      </c>
      <c r="AF9" s="48"/>
      <c r="AG9" s="48">
        <v>16</v>
      </c>
      <c r="AH9" s="48"/>
      <c r="AI9" s="48">
        <v>17</v>
      </c>
      <c r="AJ9" s="48"/>
      <c r="AK9" s="48">
        <v>18</v>
      </c>
      <c r="AL9" s="48"/>
      <c r="AM9" s="48">
        <v>19</v>
      </c>
      <c r="AN9" s="48"/>
      <c r="AO9" s="48">
        <v>20</v>
      </c>
      <c r="AP9" s="48"/>
      <c r="AQ9" s="11">
        <v>17</v>
      </c>
      <c r="AR9" s="11">
        <v>18</v>
      </c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6"/>
      <c r="BF9" s="48">
        <v>22</v>
      </c>
      <c r="BG9" s="48"/>
      <c r="BH9" s="11">
        <v>23</v>
      </c>
    </row>
    <row r="10" spans="1:60" ht="53.4" customHeight="1" thickBot="1" x14ac:dyDescent="0.35">
      <c r="A10" s="17">
        <v>1</v>
      </c>
      <c r="B10" s="18" t="s">
        <v>40</v>
      </c>
      <c r="C10" s="19">
        <v>5756</v>
      </c>
      <c r="D10" s="19">
        <v>769.25499000000002</v>
      </c>
      <c r="E10" s="20">
        <v>10799</v>
      </c>
      <c r="F10" s="21">
        <v>6025.0008100000005</v>
      </c>
      <c r="G10" s="21">
        <v>1345</v>
      </c>
      <c r="H10" s="21">
        <v>142.22999999999999</v>
      </c>
      <c r="I10" s="21">
        <v>0</v>
      </c>
      <c r="J10" s="21">
        <v>0</v>
      </c>
      <c r="K10" s="21">
        <v>60217</v>
      </c>
      <c r="L10" s="21">
        <v>11194.63739</v>
      </c>
      <c r="M10" s="21">
        <v>4189</v>
      </c>
      <c r="N10" s="21">
        <v>212229.94834</v>
      </c>
      <c r="O10" s="22">
        <v>15952</v>
      </c>
      <c r="P10" s="22">
        <v>24403.213930000002</v>
      </c>
      <c r="Q10" s="22">
        <v>208</v>
      </c>
      <c r="R10" s="22">
        <v>338.96</v>
      </c>
      <c r="S10" s="22">
        <v>0</v>
      </c>
      <c r="T10" s="21">
        <v>0</v>
      </c>
      <c r="U10" s="21">
        <v>71603</v>
      </c>
      <c r="V10" s="21">
        <v>102528.19660000001</v>
      </c>
      <c r="W10" s="22">
        <v>630</v>
      </c>
      <c r="X10" s="22">
        <v>5238.5228399999996</v>
      </c>
      <c r="Y10" s="22">
        <v>1841</v>
      </c>
      <c r="Z10" s="22">
        <v>13286.36118</v>
      </c>
      <c r="AA10" s="22">
        <v>41</v>
      </c>
      <c r="AB10" s="22">
        <v>293.98</v>
      </c>
      <c r="AC10" s="22">
        <v>0</v>
      </c>
      <c r="AD10" s="22">
        <v>0</v>
      </c>
      <c r="AE10" s="22">
        <v>11797</v>
      </c>
      <c r="AF10" s="22">
        <v>74599.9997</v>
      </c>
      <c r="AG10" s="22">
        <v>10575</v>
      </c>
      <c r="AH10" s="22">
        <v>218237.72616999998</v>
      </c>
      <c r="AI10" s="22">
        <v>28592</v>
      </c>
      <c r="AJ10" s="22">
        <v>43714.575920000003</v>
      </c>
      <c r="AK10" s="22">
        <v>1594</v>
      </c>
      <c r="AL10" s="22">
        <v>775.17</v>
      </c>
      <c r="AM10" s="22">
        <v>0</v>
      </c>
      <c r="AN10" s="22">
        <v>0</v>
      </c>
      <c r="AO10" s="22">
        <v>143617</v>
      </c>
      <c r="AP10" s="22">
        <v>188322.83369</v>
      </c>
      <c r="AQ10" s="23">
        <v>0</v>
      </c>
      <c r="AR10" s="23">
        <v>66044</v>
      </c>
      <c r="AS10" s="22">
        <v>0</v>
      </c>
      <c r="AT10" s="22">
        <v>28592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43715</v>
      </c>
      <c r="BA10" s="22"/>
      <c r="BB10" s="22"/>
      <c r="BC10" s="22"/>
      <c r="BD10" s="21"/>
      <c r="BE10" s="24">
        <f>AZ10/AR10*100%</f>
        <v>0.66190721337290293</v>
      </c>
      <c r="BF10" s="22">
        <v>20500</v>
      </c>
      <c r="BG10" s="22">
        <v>29602.18766</v>
      </c>
      <c r="BH10" s="24">
        <f t="shared" ref="BH10:BH25" si="0">BG10/AP10</f>
        <v>0.15718852079683784</v>
      </c>
    </row>
    <row r="11" spans="1:60" s="5" customFormat="1" ht="53.4" customHeight="1" thickBot="1" x14ac:dyDescent="0.35">
      <c r="A11" s="17">
        <v>2</v>
      </c>
      <c r="B11" s="18" t="s">
        <v>41</v>
      </c>
      <c r="C11" s="19">
        <v>843</v>
      </c>
      <c r="D11" s="19">
        <v>165</v>
      </c>
      <c r="E11" s="19">
        <v>843</v>
      </c>
      <c r="F11" s="19">
        <v>119</v>
      </c>
      <c r="G11" s="19">
        <v>281</v>
      </c>
      <c r="H11" s="19">
        <v>37</v>
      </c>
      <c r="I11" s="19">
        <v>22</v>
      </c>
      <c r="J11" s="19">
        <v>8</v>
      </c>
      <c r="K11" s="19">
        <v>13165</v>
      </c>
      <c r="L11" s="19">
        <v>2803</v>
      </c>
      <c r="M11" s="19">
        <v>3810</v>
      </c>
      <c r="N11" s="19">
        <v>8552</v>
      </c>
      <c r="O11" s="19">
        <v>3810</v>
      </c>
      <c r="P11" s="19">
        <v>8511</v>
      </c>
      <c r="Q11" s="19">
        <v>1406</v>
      </c>
      <c r="R11" s="19">
        <v>2828</v>
      </c>
      <c r="S11" s="19">
        <v>91</v>
      </c>
      <c r="T11" s="19">
        <v>141</v>
      </c>
      <c r="U11" s="19">
        <v>23883</v>
      </c>
      <c r="V11" s="19">
        <v>35130</v>
      </c>
      <c r="W11" s="19">
        <v>499</v>
      </c>
      <c r="X11" s="19">
        <v>3871</v>
      </c>
      <c r="Y11" s="19">
        <v>499</v>
      </c>
      <c r="Z11" s="19">
        <v>3822</v>
      </c>
      <c r="AA11" s="19">
        <v>119</v>
      </c>
      <c r="AB11" s="19">
        <v>843</v>
      </c>
      <c r="AC11" s="19">
        <v>24</v>
      </c>
      <c r="AD11" s="19">
        <v>128</v>
      </c>
      <c r="AE11" s="19">
        <v>3693</v>
      </c>
      <c r="AF11" s="19">
        <v>22267</v>
      </c>
      <c r="AG11" s="19">
        <v>5151</v>
      </c>
      <c r="AH11" s="19">
        <v>12589</v>
      </c>
      <c r="AI11" s="19">
        <v>5151</v>
      </c>
      <c r="AJ11" s="19">
        <v>12453</v>
      </c>
      <c r="AK11" s="19">
        <v>1807</v>
      </c>
      <c r="AL11" s="19">
        <v>3708</v>
      </c>
      <c r="AM11" s="19">
        <v>135</v>
      </c>
      <c r="AN11" s="19">
        <v>278</v>
      </c>
      <c r="AO11" s="19">
        <v>40742</v>
      </c>
      <c r="AP11" s="19">
        <v>60199</v>
      </c>
      <c r="AQ11" s="22">
        <v>60199</v>
      </c>
      <c r="AR11" s="22">
        <v>30000</v>
      </c>
      <c r="AS11" s="22"/>
      <c r="AT11" s="22">
        <v>5151</v>
      </c>
      <c r="AU11" s="22"/>
      <c r="AV11" s="22"/>
      <c r="AW11" s="22"/>
      <c r="AX11" s="22"/>
      <c r="AY11" s="22"/>
      <c r="AZ11" s="22">
        <v>12453</v>
      </c>
      <c r="BA11" s="22"/>
      <c r="BB11" s="22"/>
      <c r="BC11" s="22"/>
      <c r="BD11" s="21"/>
      <c r="BE11" s="24">
        <f t="shared" ref="BE11:BE39" si="1">AZ11/AR11*100%</f>
        <v>0.41510000000000002</v>
      </c>
      <c r="BF11" s="22">
        <v>3098</v>
      </c>
      <c r="BG11" s="22">
        <v>3587.0652099999998</v>
      </c>
      <c r="BH11" s="24">
        <f t="shared" si="0"/>
        <v>5.9586790644362862E-2</v>
      </c>
    </row>
    <row r="12" spans="1:60" ht="53.4" customHeight="1" thickBot="1" x14ac:dyDescent="0.35">
      <c r="A12" s="17">
        <v>3</v>
      </c>
      <c r="B12" s="18" t="s">
        <v>42</v>
      </c>
      <c r="C12" s="19">
        <v>1769</v>
      </c>
      <c r="D12" s="19">
        <v>250.30842000000001</v>
      </c>
      <c r="E12" s="20">
        <v>1769</v>
      </c>
      <c r="F12" s="20">
        <v>250.30842000000001</v>
      </c>
      <c r="G12" s="20">
        <v>356</v>
      </c>
      <c r="H12" s="20">
        <v>50.061683999999993</v>
      </c>
      <c r="I12" s="20">
        <v>228</v>
      </c>
      <c r="J12" s="21">
        <v>32.540094600000003</v>
      </c>
      <c r="K12" s="21">
        <v>11845</v>
      </c>
      <c r="L12" s="21">
        <v>1886.4638475999998</v>
      </c>
      <c r="M12" s="20">
        <v>482</v>
      </c>
      <c r="N12" s="20">
        <v>1049.34061</v>
      </c>
      <c r="O12" s="25">
        <v>482</v>
      </c>
      <c r="P12" s="25">
        <v>1049.34061</v>
      </c>
      <c r="Q12" s="25">
        <v>98</v>
      </c>
      <c r="R12" s="25">
        <v>209.86812200000006</v>
      </c>
      <c r="S12" s="25">
        <v>61</v>
      </c>
      <c r="T12" s="21">
        <v>136.41427929999995</v>
      </c>
      <c r="U12" s="21">
        <v>9205</v>
      </c>
      <c r="V12" s="21">
        <v>14272.0702784</v>
      </c>
      <c r="W12" s="22">
        <v>159</v>
      </c>
      <c r="X12" s="22">
        <v>1077.2980999999997</v>
      </c>
      <c r="Y12" s="22">
        <v>159</v>
      </c>
      <c r="Z12" s="22">
        <v>1077.2980999999997</v>
      </c>
      <c r="AA12" s="22">
        <v>30</v>
      </c>
      <c r="AB12" s="22">
        <v>215.45961999999997</v>
      </c>
      <c r="AC12" s="22">
        <v>20</v>
      </c>
      <c r="AD12" s="22">
        <v>140.048753</v>
      </c>
      <c r="AE12" s="22">
        <v>2130</v>
      </c>
      <c r="AF12" s="22">
        <v>14367.778220399998</v>
      </c>
      <c r="AG12" s="22">
        <v>2410</v>
      </c>
      <c r="AH12" s="22">
        <v>2376.94713</v>
      </c>
      <c r="AI12" s="22">
        <v>2410</v>
      </c>
      <c r="AJ12" s="22">
        <v>2376.94713</v>
      </c>
      <c r="AK12" s="22">
        <v>484</v>
      </c>
      <c r="AL12" s="22">
        <v>475.38942600000001</v>
      </c>
      <c r="AM12" s="22">
        <v>309</v>
      </c>
      <c r="AN12" s="22">
        <v>309.00312689999998</v>
      </c>
      <c r="AO12" s="22">
        <v>23180</v>
      </c>
      <c r="AP12" s="22">
        <v>30526.312346399998</v>
      </c>
      <c r="AQ12" s="22"/>
      <c r="AR12" s="23">
        <v>10500</v>
      </c>
      <c r="AS12" s="22"/>
      <c r="AT12" s="22">
        <v>2410</v>
      </c>
      <c r="AU12" s="22"/>
      <c r="AV12" s="22"/>
      <c r="AW12" s="22"/>
      <c r="AX12" s="22"/>
      <c r="AY12" s="22"/>
      <c r="AZ12" s="22">
        <v>2377</v>
      </c>
      <c r="BA12" s="22"/>
      <c r="BB12" s="22"/>
      <c r="BC12" s="22"/>
      <c r="BD12" s="21"/>
      <c r="BE12" s="24">
        <f t="shared" si="1"/>
        <v>0.22638095238095238</v>
      </c>
      <c r="BF12" s="22"/>
      <c r="BG12" s="22"/>
      <c r="BH12" s="24">
        <f t="shared" si="0"/>
        <v>0</v>
      </c>
    </row>
    <row r="13" spans="1:60" s="6" customFormat="1" ht="53.4" customHeight="1" thickBot="1" x14ac:dyDescent="0.35">
      <c r="A13" s="17">
        <v>4</v>
      </c>
      <c r="B13" s="18" t="s">
        <v>43</v>
      </c>
      <c r="C13" s="19">
        <v>372</v>
      </c>
      <c r="D13" s="19">
        <v>164.24713</v>
      </c>
      <c r="E13" s="20">
        <v>372</v>
      </c>
      <c r="F13" s="20">
        <v>164.24713</v>
      </c>
      <c r="G13" s="20">
        <v>0</v>
      </c>
      <c r="H13" s="20">
        <v>0</v>
      </c>
      <c r="I13" s="20">
        <v>0</v>
      </c>
      <c r="J13" s="21">
        <v>0</v>
      </c>
      <c r="K13" s="21">
        <v>2838</v>
      </c>
      <c r="L13" s="21">
        <v>835.36841190000007</v>
      </c>
      <c r="M13" s="20">
        <v>1312</v>
      </c>
      <c r="N13" s="20">
        <v>3585.2617599999994</v>
      </c>
      <c r="O13" s="25">
        <v>1312</v>
      </c>
      <c r="P13" s="25">
        <v>3585.2617599999994</v>
      </c>
      <c r="Q13" s="25">
        <v>0</v>
      </c>
      <c r="R13" s="25">
        <v>0</v>
      </c>
      <c r="S13" s="25">
        <v>0</v>
      </c>
      <c r="T13" s="21">
        <v>0</v>
      </c>
      <c r="U13" s="21">
        <v>5461</v>
      </c>
      <c r="V13" s="21">
        <v>9508.3020822999988</v>
      </c>
      <c r="W13" s="22">
        <v>687</v>
      </c>
      <c r="X13" s="22">
        <v>5866.1368099999981</v>
      </c>
      <c r="Y13" s="22">
        <v>687</v>
      </c>
      <c r="Z13" s="22">
        <v>5866.1368099999981</v>
      </c>
      <c r="AA13" s="22">
        <v>0</v>
      </c>
      <c r="AB13" s="22">
        <v>0</v>
      </c>
      <c r="AC13" s="22">
        <v>0</v>
      </c>
      <c r="AD13" s="22">
        <v>0</v>
      </c>
      <c r="AE13" s="22">
        <v>2060</v>
      </c>
      <c r="AF13" s="22">
        <v>13120.207761399995</v>
      </c>
      <c r="AG13" s="22">
        <v>2371</v>
      </c>
      <c r="AH13" s="22">
        <v>9615.6456999999991</v>
      </c>
      <c r="AI13" s="22">
        <v>2371</v>
      </c>
      <c r="AJ13" s="22">
        <v>9615.6456999999991</v>
      </c>
      <c r="AK13" s="22">
        <v>0</v>
      </c>
      <c r="AL13" s="22">
        <v>0</v>
      </c>
      <c r="AM13" s="22">
        <v>0</v>
      </c>
      <c r="AN13" s="22">
        <v>0</v>
      </c>
      <c r="AO13" s="22">
        <v>10359</v>
      </c>
      <c r="AP13" s="22">
        <v>23463.878255600001</v>
      </c>
      <c r="AQ13" s="23"/>
      <c r="AR13" s="23">
        <v>14350</v>
      </c>
      <c r="AS13" s="22"/>
      <c r="AT13" s="22">
        <v>2371</v>
      </c>
      <c r="AU13" s="22"/>
      <c r="AV13" s="22"/>
      <c r="AW13" s="22"/>
      <c r="AX13" s="22"/>
      <c r="AY13" s="22"/>
      <c r="AZ13" s="22">
        <v>9616</v>
      </c>
      <c r="BA13" s="22"/>
      <c r="BB13" s="22"/>
      <c r="BC13" s="22"/>
      <c r="BD13" s="21"/>
      <c r="BE13" s="24">
        <f t="shared" si="1"/>
        <v>0.67010452961672473</v>
      </c>
      <c r="BF13" s="22">
        <v>1410</v>
      </c>
      <c r="BG13" s="22">
        <v>2482.4305409000003</v>
      </c>
      <c r="BH13" s="24">
        <f t="shared" si="0"/>
        <v>0.10579796374060761</v>
      </c>
    </row>
    <row r="14" spans="1:60" ht="53.4" customHeight="1" thickBot="1" x14ac:dyDescent="0.35">
      <c r="A14" s="17">
        <v>5</v>
      </c>
      <c r="B14" s="18" t="s">
        <v>44</v>
      </c>
      <c r="C14" s="19">
        <v>73</v>
      </c>
      <c r="D14" s="19">
        <v>36.620000000000005</v>
      </c>
      <c r="E14" s="20">
        <v>73</v>
      </c>
      <c r="F14" s="20">
        <v>36.620000000000005</v>
      </c>
      <c r="G14" s="20">
        <v>0</v>
      </c>
      <c r="H14" s="20">
        <v>0</v>
      </c>
      <c r="I14" s="20">
        <v>0</v>
      </c>
      <c r="J14" s="21">
        <v>0</v>
      </c>
      <c r="K14" s="21">
        <v>4044</v>
      </c>
      <c r="L14" s="21">
        <v>893.44728139999995</v>
      </c>
      <c r="M14" s="20">
        <v>408</v>
      </c>
      <c r="N14" s="20">
        <v>1094.9850000000001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1">
        <v>0</v>
      </c>
      <c r="U14" s="21">
        <v>7997</v>
      </c>
      <c r="V14" s="21">
        <v>12280.054080100006</v>
      </c>
      <c r="W14" s="22">
        <v>159</v>
      </c>
      <c r="X14" s="22">
        <v>1294.52</v>
      </c>
      <c r="Y14" s="22">
        <v>159</v>
      </c>
      <c r="Z14" s="22">
        <v>1294.52</v>
      </c>
      <c r="AA14" s="22">
        <v>0</v>
      </c>
      <c r="AB14" s="22">
        <v>0</v>
      </c>
      <c r="AC14" s="22">
        <v>0</v>
      </c>
      <c r="AD14" s="22">
        <v>0</v>
      </c>
      <c r="AE14" s="22">
        <v>1875</v>
      </c>
      <c r="AF14" s="22">
        <v>10945.543436700002</v>
      </c>
      <c r="AG14" s="22">
        <v>640</v>
      </c>
      <c r="AH14" s="22">
        <v>2426.1250000000005</v>
      </c>
      <c r="AI14" s="22">
        <v>232</v>
      </c>
      <c r="AJ14" s="22">
        <v>1331.14</v>
      </c>
      <c r="AK14" s="22">
        <v>0</v>
      </c>
      <c r="AL14" s="22">
        <v>0</v>
      </c>
      <c r="AM14" s="22">
        <v>0</v>
      </c>
      <c r="AN14" s="22">
        <v>0</v>
      </c>
      <c r="AO14" s="22">
        <v>13916</v>
      </c>
      <c r="AP14" s="22">
        <v>24119.044798200008</v>
      </c>
      <c r="AQ14" s="23"/>
      <c r="AR14" s="23">
        <v>9800</v>
      </c>
      <c r="AS14" s="22"/>
      <c r="AT14" s="22">
        <v>232</v>
      </c>
      <c r="AU14" s="22"/>
      <c r="AV14" s="22"/>
      <c r="AW14" s="22"/>
      <c r="AX14" s="22"/>
      <c r="AY14" s="22"/>
      <c r="AZ14" s="22">
        <v>1331</v>
      </c>
      <c r="BA14" s="22"/>
      <c r="BB14" s="22"/>
      <c r="BC14" s="22"/>
      <c r="BD14" s="21"/>
      <c r="BE14" s="24">
        <f t="shared" si="1"/>
        <v>0.13581632653061224</v>
      </c>
      <c r="BF14" s="22">
        <v>2999</v>
      </c>
      <c r="BG14" s="22">
        <v>3321.9131360000001</v>
      </c>
      <c r="BH14" s="24">
        <f t="shared" si="0"/>
        <v>0.13772987959489644</v>
      </c>
    </row>
    <row r="15" spans="1:60" ht="53.4" customHeight="1" thickBot="1" x14ac:dyDescent="0.35">
      <c r="A15" s="17">
        <v>6</v>
      </c>
      <c r="B15" s="18" t="s">
        <v>45</v>
      </c>
      <c r="C15" s="19">
        <v>119</v>
      </c>
      <c r="D15" s="19">
        <v>20.495039999999996</v>
      </c>
      <c r="E15" s="20">
        <v>119</v>
      </c>
      <c r="F15" s="20">
        <v>20.495039999999996</v>
      </c>
      <c r="G15" s="20">
        <v>0</v>
      </c>
      <c r="H15" s="20">
        <v>0</v>
      </c>
      <c r="I15" s="20">
        <v>0</v>
      </c>
      <c r="J15" s="21">
        <v>0</v>
      </c>
      <c r="K15" s="21">
        <v>0</v>
      </c>
      <c r="L15" s="21">
        <v>0</v>
      </c>
      <c r="M15" s="20">
        <v>458</v>
      </c>
      <c r="N15" s="20">
        <v>918.54153999999994</v>
      </c>
      <c r="O15" s="25">
        <v>458</v>
      </c>
      <c r="P15" s="25">
        <v>918.54153999999994</v>
      </c>
      <c r="Q15" s="25">
        <v>0</v>
      </c>
      <c r="R15" s="25">
        <v>0</v>
      </c>
      <c r="S15" s="25">
        <v>0</v>
      </c>
      <c r="T15" s="21">
        <v>0</v>
      </c>
      <c r="U15" s="21">
        <v>0</v>
      </c>
      <c r="V15" s="21">
        <v>0</v>
      </c>
      <c r="W15" s="22">
        <v>214</v>
      </c>
      <c r="X15" s="22">
        <v>1547.6549</v>
      </c>
      <c r="Y15" s="22">
        <v>214</v>
      </c>
      <c r="Z15" s="22">
        <v>1547.6549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791</v>
      </c>
      <c r="AH15" s="22">
        <v>2486.69148</v>
      </c>
      <c r="AI15" s="22">
        <v>791</v>
      </c>
      <c r="AJ15" s="22">
        <v>2486.69148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3"/>
      <c r="AR15" s="23">
        <v>3589</v>
      </c>
      <c r="AS15" s="22"/>
      <c r="AT15" s="22">
        <v>791</v>
      </c>
      <c r="AU15" s="22"/>
      <c r="AV15" s="22"/>
      <c r="AW15" s="22"/>
      <c r="AX15" s="22"/>
      <c r="AY15" s="22"/>
      <c r="AZ15" s="22">
        <v>2487</v>
      </c>
      <c r="BA15" s="22"/>
      <c r="BB15" s="22"/>
      <c r="BC15" s="22"/>
      <c r="BD15" s="21"/>
      <c r="BE15" s="24">
        <f t="shared" si="1"/>
        <v>0.69295068264140425</v>
      </c>
      <c r="BF15" s="22">
        <v>0</v>
      </c>
      <c r="BG15" s="22">
        <v>0</v>
      </c>
      <c r="BH15" s="24" t="e">
        <f t="shared" si="0"/>
        <v>#DIV/0!</v>
      </c>
    </row>
    <row r="16" spans="1:60" ht="53.4" customHeight="1" thickBot="1" x14ac:dyDescent="0.35">
      <c r="A16" s="17">
        <v>7</v>
      </c>
      <c r="B16" s="18" t="s">
        <v>46</v>
      </c>
      <c r="C16" s="19">
        <v>1814</v>
      </c>
      <c r="D16" s="19">
        <v>382.61999999999995</v>
      </c>
      <c r="E16" s="19">
        <v>1814</v>
      </c>
      <c r="F16" s="19">
        <v>378.96628059999995</v>
      </c>
      <c r="G16" s="19">
        <v>730</v>
      </c>
      <c r="H16" s="19">
        <v>145.27070000000001</v>
      </c>
      <c r="I16" s="19">
        <v>514</v>
      </c>
      <c r="J16" s="19">
        <v>98.269310599999983</v>
      </c>
      <c r="K16" s="19">
        <v>19393</v>
      </c>
      <c r="L16" s="19">
        <v>7201.7788147999945</v>
      </c>
      <c r="M16" s="19">
        <v>573</v>
      </c>
      <c r="N16" s="19">
        <v>1649.3707800000004</v>
      </c>
      <c r="O16" s="19">
        <v>573</v>
      </c>
      <c r="P16" s="19">
        <v>1400.0046051999996</v>
      </c>
      <c r="Q16" s="19">
        <v>87</v>
      </c>
      <c r="R16" s="19">
        <v>183.84999239999999</v>
      </c>
      <c r="S16" s="19">
        <v>55</v>
      </c>
      <c r="T16" s="19">
        <v>117.61678000000001</v>
      </c>
      <c r="U16" s="19">
        <v>15304</v>
      </c>
      <c r="V16" s="19">
        <v>28170.497159400009</v>
      </c>
      <c r="W16" s="19">
        <v>281</v>
      </c>
      <c r="X16" s="19">
        <v>2341.8033099999998</v>
      </c>
      <c r="Y16" s="19">
        <v>281</v>
      </c>
      <c r="Z16" s="19">
        <v>1986.5341848999999</v>
      </c>
      <c r="AA16" s="19">
        <v>20</v>
      </c>
      <c r="AB16" s="19">
        <v>143.85017000000002</v>
      </c>
      <c r="AC16" s="19">
        <v>16</v>
      </c>
      <c r="AD16" s="19">
        <v>122.78273729999998</v>
      </c>
      <c r="AE16" s="19">
        <v>5493</v>
      </c>
      <c r="AF16" s="19">
        <v>37957.373965500017</v>
      </c>
      <c r="AG16" s="22">
        <v>2668</v>
      </c>
      <c r="AH16" s="22">
        <v>4373.7940900000003</v>
      </c>
      <c r="AI16" s="22">
        <v>2668</v>
      </c>
      <c r="AJ16" s="22">
        <v>3765.5050707</v>
      </c>
      <c r="AK16" s="22">
        <v>837</v>
      </c>
      <c r="AL16" s="22">
        <v>472.97086239999999</v>
      </c>
      <c r="AM16" s="22">
        <v>585</v>
      </c>
      <c r="AN16" s="22">
        <v>338.66882790000011</v>
      </c>
      <c r="AO16" s="22">
        <v>40609</v>
      </c>
      <c r="AP16" s="22">
        <v>73410.775416599994</v>
      </c>
      <c r="AQ16" s="23"/>
      <c r="AR16" s="23">
        <v>32000</v>
      </c>
      <c r="AS16" s="22"/>
      <c r="AT16" s="22">
        <v>2668</v>
      </c>
      <c r="AU16" s="22"/>
      <c r="AV16" s="22"/>
      <c r="AW16" s="22"/>
      <c r="AX16" s="22"/>
      <c r="AY16" s="22"/>
      <c r="AZ16" s="22">
        <v>3766</v>
      </c>
      <c r="BA16" s="22"/>
      <c r="BB16" s="22"/>
      <c r="BC16" s="22"/>
      <c r="BD16" s="21"/>
      <c r="BE16" s="24">
        <f t="shared" si="1"/>
        <v>0.1176875</v>
      </c>
      <c r="BF16" s="22">
        <v>8802</v>
      </c>
      <c r="BG16" s="22">
        <v>12754.458745200001</v>
      </c>
      <c r="BH16" s="24">
        <f t="shared" si="0"/>
        <v>0.17374096204296327</v>
      </c>
    </row>
    <row r="17" spans="1:60" ht="53.4" customHeight="1" thickBot="1" x14ac:dyDescent="0.35">
      <c r="A17" s="17">
        <v>8</v>
      </c>
      <c r="B17" s="18" t="s">
        <v>47</v>
      </c>
      <c r="C17" s="19">
        <v>705</v>
      </c>
      <c r="D17" s="19">
        <v>77.7</v>
      </c>
      <c r="E17" s="19">
        <v>705</v>
      </c>
      <c r="F17" s="19">
        <v>66.735354700000002</v>
      </c>
      <c r="G17" s="19">
        <v>310</v>
      </c>
      <c r="H17" s="19">
        <v>27.50836</v>
      </c>
      <c r="I17" s="19">
        <v>87</v>
      </c>
      <c r="J17" s="19">
        <v>8.9029199999999982</v>
      </c>
      <c r="K17" s="19">
        <v>6351</v>
      </c>
      <c r="L17" s="19">
        <v>5344.5197101999984</v>
      </c>
      <c r="M17" s="19">
        <v>121</v>
      </c>
      <c r="N17" s="19">
        <v>300.24500000000006</v>
      </c>
      <c r="O17" s="19">
        <v>121</v>
      </c>
      <c r="P17" s="19">
        <v>251.79198009999999</v>
      </c>
      <c r="Q17" s="19">
        <v>34</v>
      </c>
      <c r="R17" s="19">
        <v>62.0588111</v>
      </c>
      <c r="S17" s="19">
        <v>0</v>
      </c>
      <c r="T17" s="19">
        <v>0</v>
      </c>
      <c r="U17" s="19">
        <v>5678</v>
      </c>
      <c r="V17" s="19">
        <v>7697.7656546999979</v>
      </c>
      <c r="W17" s="19">
        <v>46</v>
      </c>
      <c r="X17" s="19">
        <v>381.21000000000004</v>
      </c>
      <c r="Y17" s="19">
        <v>46</v>
      </c>
      <c r="Z17" s="19">
        <v>282.36128660000003</v>
      </c>
      <c r="AA17" s="19">
        <v>0</v>
      </c>
      <c r="AB17" s="19">
        <v>0</v>
      </c>
      <c r="AC17" s="19">
        <v>0</v>
      </c>
      <c r="AD17" s="19">
        <v>0</v>
      </c>
      <c r="AE17" s="19">
        <v>1160</v>
      </c>
      <c r="AF17" s="19">
        <v>6368.620034300001</v>
      </c>
      <c r="AG17" s="22">
        <v>872</v>
      </c>
      <c r="AH17" s="22">
        <v>759.15499999999986</v>
      </c>
      <c r="AI17" s="22">
        <v>872</v>
      </c>
      <c r="AJ17" s="22">
        <v>600.88862140000015</v>
      </c>
      <c r="AK17" s="22">
        <v>344</v>
      </c>
      <c r="AL17" s="22">
        <v>89.567171099999996</v>
      </c>
      <c r="AM17" s="22">
        <v>87</v>
      </c>
      <c r="AN17" s="22">
        <v>8.9029199999999982</v>
      </c>
      <c r="AO17" s="22">
        <v>13189</v>
      </c>
      <c r="AP17" s="22">
        <v>19410.905399199997</v>
      </c>
      <c r="AQ17" s="23"/>
      <c r="AR17" s="23">
        <v>12417</v>
      </c>
      <c r="AS17" s="22"/>
      <c r="AT17" s="22">
        <v>872</v>
      </c>
      <c r="AU17" s="22"/>
      <c r="AV17" s="22"/>
      <c r="AW17" s="22"/>
      <c r="AX17" s="22"/>
      <c r="AY17" s="22"/>
      <c r="AZ17" s="22">
        <v>601</v>
      </c>
      <c r="BA17" s="22"/>
      <c r="BB17" s="22"/>
      <c r="BC17" s="22"/>
      <c r="BD17" s="21"/>
      <c r="BE17" s="24">
        <f t="shared" si="1"/>
        <v>4.8401385197712816E-2</v>
      </c>
      <c r="BF17" s="22">
        <v>0</v>
      </c>
      <c r="BG17" s="22">
        <v>0</v>
      </c>
      <c r="BH17" s="24">
        <f t="shared" si="0"/>
        <v>0</v>
      </c>
    </row>
    <row r="18" spans="1:60" ht="53.4" customHeight="1" thickBot="1" x14ac:dyDescent="0.35">
      <c r="A18" s="17">
        <v>9</v>
      </c>
      <c r="B18" s="18" t="s">
        <v>48</v>
      </c>
      <c r="C18" s="19">
        <v>12</v>
      </c>
      <c r="D18" s="19">
        <v>6.5</v>
      </c>
      <c r="E18" s="19">
        <v>7885</v>
      </c>
      <c r="F18" s="19">
        <v>995.75074309999991</v>
      </c>
      <c r="G18" s="19">
        <v>0</v>
      </c>
      <c r="H18" s="19">
        <v>0</v>
      </c>
      <c r="I18" s="19">
        <v>0</v>
      </c>
      <c r="J18" s="19">
        <v>0</v>
      </c>
      <c r="K18" s="19">
        <v>10166</v>
      </c>
      <c r="L18" s="19">
        <v>1202.6421582</v>
      </c>
      <c r="M18" s="19">
        <v>153</v>
      </c>
      <c r="N18" s="19">
        <v>463</v>
      </c>
      <c r="O18" s="19">
        <v>4880</v>
      </c>
      <c r="P18" s="19">
        <v>6151.8015078000008</v>
      </c>
      <c r="Q18" s="19">
        <v>0</v>
      </c>
      <c r="R18" s="19">
        <v>0</v>
      </c>
      <c r="S18" s="19">
        <v>0</v>
      </c>
      <c r="T18" s="19">
        <v>0</v>
      </c>
      <c r="U18" s="21">
        <v>7711</v>
      </c>
      <c r="V18" s="21">
        <v>11505.5655439</v>
      </c>
      <c r="W18" s="22">
        <v>107</v>
      </c>
      <c r="X18" s="22">
        <v>903</v>
      </c>
      <c r="Y18" s="22">
        <v>901</v>
      </c>
      <c r="Z18" s="22">
        <v>6120.8773948000007</v>
      </c>
      <c r="AA18" s="22">
        <v>0</v>
      </c>
      <c r="AB18" s="22">
        <v>0</v>
      </c>
      <c r="AC18" s="22">
        <v>0</v>
      </c>
      <c r="AD18" s="22">
        <v>0</v>
      </c>
      <c r="AE18" s="22">
        <v>1209</v>
      </c>
      <c r="AF18" s="22">
        <v>7363.8951038000005</v>
      </c>
      <c r="AG18" s="22">
        <v>272</v>
      </c>
      <c r="AH18" s="22">
        <v>1372.5</v>
      </c>
      <c r="AI18" s="22">
        <v>13666</v>
      </c>
      <c r="AJ18" s="22">
        <v>13268.429645699998</v>
      </c>
      <c r="AK18" s="22">
        <v>0</v>
      </c>
      <c r="AL18" s="22">
        <v>0</v>
      </c>
      <c r="AM18" s="22">
        <v>0</v>
      </c>
      <c r="AN18" s="22">
        <v>0</v>
      </c>
      <c r="AO18" s="22">
        <v>19086</v>
      </c>
      <c r="AP18" s="22">
        <v>20072.102805900002</v>
      </c>
      <c r="AQ18" s="22"/>
      <c r="AR18" s="22">
        <v>13900</v>
      </c>
      <c r="AS18" s="22"/>
      <c r="AT18" s="22">
        <v>13666</v>
      </c>
      <c r="AU18" s="22"/>
      <c r="AV18" s="22"/>
      <c r="AW18" s="22"/>
      <c r="AX18" s="22"/>
      <c r="AY18" s="22"/>
      <c r="AZ18" s="22">
        <v>13268</v>
      </c>
      <c r="BA18" s="22"/>
      <c r="BB18" s="22"/>
      <c r="BC18" s="22"/>
      <c r="BD18" s="21"/>
      <c r="BE18" s="24">
        <f t="shared" si="1"/>
        <v>0.95453237410071945</v>
      </c>
      <c r="BF18" s="22">
        <v>2835</v>
      </c>
      <c r="BG18" s="22">
        <v>3054.0827140999995</v>
      </c>
      <c r="BH18" s="24">
        <f t="shared" si="0"/>
        <v>0.15215559344396548</v>
      </c>
    </row>
    <row r="19" spans="1:60" ht="53.4" customHeight="1" thickBot="1" x14ac:dyDescent="0.35">
      <c r="A19" s="17">
        <v>10</v>
      </c>
      <c r="B19" s="18" t="s">
        <v>49</v>
      </c>
      <c r="C19" s="19">
        <v>3485</v>
      </c>
      <c r="D19" s="19">
        <v>432.68999999999994</v>
      </c>
      <c r="E19" s="19">
        <v>3485</v>
      </c>
      <c r="F19" s="19">
        <v>432.68999999999994</v>
      </c>
      <c r="G19" s="19">
        <v>686</v>
      </c>
      <c r="H19" s="19">
        <v>107.44749999999999</v>
      </c>
      <c r="I19" s="19">
        <v>424</v>
      </c>
      <c r="J19" s="19">
        <v>42.979000000000006</v>
      </c>
      <c r="K19" s="19">
        <v>4608</v>
      </c>
      <c r="L19" s="19">
        <v>518.89</v>
      </c>
      <c r="M19" s="19">
        <v>776</v>
      </c>
      <c r="N19" s="19">
        <v>1597.5700000000002</v>
      </c>
      <c r="O19" s="19">
        <v>776</v>
      </c>
      <c r="P19" s="19">
        <v>1597.5700000000002</v>
      </c>
      <c r="Q19" s="19">
        <v>105</v>
      </c>
      <c r="R19" s="19">
        <v>218.70733299999998</v>
      </c>
      <c r="S19" s="19">
        <v>12</v>
      </c>
      <c r="T19" s="19">
        <v>27.5</v>
      </c>
      <c r="U19" s="19">
        <v>3415</v>
      </c>
      <c r="V19" s="19">
        <v>4739.72</v>
      </c>
      <c r="W19" s="19">
        <v>141</v>
      </c>
      <c r="X19" s="19">
        <v>1153.92</v>
      </c>
      <c r="Y19" s="19">
        <v>141</v>
      </c>
      <c r="Z19" s="19">
        <v>1153.92</v>
      </c>
      <c r="AA19" s="19">
        <v>18</v>
      </c>
      <c r="AB19" s="19">
        <v>142.99</v>
      </c>
      <c r="AC19" s="19">
        <v>9</v>
      </c>
      <c r="AD19" s="19">
        <v>76</v>
      </c>
      <c r="AE19" s="19">
        <v>655</v>
      </c>
      <c r="AF19" s="19">
        <v>3929.5600000000004</v>
      </c>
      <c r="AG19" s="22">
        <v>4402</v>
      </c>
      <c r="AH19" s="22">
        <v>3184.18</v>
      </c>
      <c r="AI19" s="22">
        <v>4402</v>
      </c>
      <c r="AJ19" s="22">
        <v>3184.18</v>
      </c>
      <c r="AK19" s="22">
        <v>809</v>
      </c>
      <c r="AL19" s="22">
        <v>469.14483299999995</v>
      </c>
      <c r="AM19" s="22">
        <v>445</v>
      </c>
      <c r="AN19" s="22">
        <v>146.47900000000001</v>
      </c>
      <c r="AO19" s="22">
        <v>8678</v>
      </c>
      <c r="AP19" s="22">
        <v>9188.1700000000019</v>
      </c>
      <c r="AQ19" s="23">
        <v>701</v>
      </c>
      <c r="AR19" s="23">
        <v>6685</v>
      </c>
      <c r="AS19" s="22">
        <v>8.6012775122793741</v>
      </c>
      <c r="AT19" s="22">
        <v>4402</v>
      </c>
      <c r="AU19" s="22">
        <v>9188.1700000000019</v>
      </c>
      <c r="AV19" s="22"/>
      <c r="AW19" s="22"/>
      <c r="AX19" s="22"/>
      <c r="AY19" s="22"/>
      <c r="AZ19" s="22">
        <v>3184</v>
      </c>
      <c r="BA19" s="22"/>
      <c r="BB19" s="22"/>
      <c r="BC19" s="22"/>
      <c r="BD19" s="21"/>
      <c r="BE19" s="24">
        <f t="shared" si="1"/>
        <v>0.47629020194465221</v>
      </c>
      <c r="BF19" s="22">
        <v>701</v>
      </c>
      <c r="BG19" s="22">
        <v>790.3</v>
      </c>
      <c r="BH19" s="24">
        <f t="shared" si="0"/>
        <v>8.6012775122793747E-2</v>
      </c>
    </row>
    <row r="20" spans="1:60" ht="53.4" customHeight="1" thickBot="1" x14ac:dyDescent="0.35">
      <c r="A20" s="17">
        <v>11</v>
      </c>
      <c r="B20" s="18" t="s">
        <v>50</v>
      </c>
      <c r="C20" s="19">
        <v>7171</v>
      </c>
      <c r="D20" s="19">
        <v>904.0200000000001</v>
      </c>
      <c r="E20" s="20">
        <v>7171</v>
      </c>
      <c r="F20" s="20">
        <v>904.0200000000001</v>
      </c>
      <c r="G20" s="20">
        <v>3123</v>
      </c>
      <c r="H20" s="20">
        <v>386.83000000000004</v>
      </c>
      <c r="I20" s="20">
        <v>2394</v>
      </c>
      <c r="J20" s="21">
        <v>315.18000000000012</v>
      </c>
      <c r="K20" s="21">
        <v>29215</v>
      </c>
      <c r="L20" s="21">
        <v>4596.3900000000003</v>
      </c>
      <c r="M20" s="20">
        <v>3839</v>
      </c>
      <c r="N20" s="20">
        <v>8712.6299999999992</v>
      </c>
      <c r="O20" s="25">
        <v>3839</v>
      </c>
      <c r="P20" s="25">
        <v>8712.6299999999992</v>
      </c>
      <c r="Q20" s="25">
        <v>150</v>
      </c>
      <c r="R20" s="25">
        <v>214.95000000000002</v>
      </c>
      <c r="S20" s="25">
        <v>355</v>
      </c>
      <c r="T20" s="21">
        <v>644.64999999999986</v>
      </c>
      <c r="U20" s="21">
        <v>20043</v>
      </c>
      <c r="V20" s="21">
        <v>32375.690000000006</v>
      </c>
      <c r="W20" s="22">
        <v>2450</v>
      </c>
      <c r="X20" s="22">
        <v>14895.789999999999</v>
      </c>
      <c r="Y20" s="22">
        <v>2371</v>
      </c>
      <c r="Z20" s="22">
        <v>14458.289999999999</v>
      </c>
      <c r="AA20" s="22">
        <v>93</v>
      </c>
      <c r="AB20" s="22">
        <v>401.94999999999993</v>
      </c>
      <c r="AC20" s="22">
        <v>82</v>
      </c>
      <c r="AD20" s="22">
        <v>499.05000000000007</v>
      </c>
      <c r="AE20" s="22">
        <v>7930</v>
      </c>
      <c r="AF20" s="22">
        <v>61510.87</v>
      </c>
      <c r="AG20" s="22">
        <v>13141</v>
      </c>
      <c r="AH20" s="22">
        <v>23904.850000000002</v>
      </c>
      <c r="AI20" s="22">
        <v>13141</v>
      </c>
      <c r="AJ20" s="22">
        <v>23904.850000000002</v>
      </c>
      <c r="AK20" s="22">
        <v>3366</v>
      </c>
      <c r="AL20" s="22">
        <v>1003.73</v>
      </c>
      <c r="AM20" s="22">
        <v>2786</v>
      </c>
      <c r="AN20" s="22">
        <v>1445.5499999999997</v>
      </c>
      <c r="AO20" s="22">
        <v>57188</v>
      </c>
      <c r="AP20" s="22">
        <v>98482.950000000012</v>
      </c>
      <c r="AQ20" s="23"/>
      <c r="AR20" s="23">
        <v>87400</v>
      </c>
      <c r="AS20" s="22"/>
      <c r="AT20" s="22">
        <v>13141</v>
      </c>
      <c r="AU20" s="22"/>
      <c r="AV20" s="22"/>
      <c r="AW20" s="22"/>
      <c r="AX20" s="22"/>
      <c r="AY20" s="22"/>
      <c r="AZ20" s="22">
        <v>23905</v>
      </c>
      <c r="BA20" s="22"/>
      <c r="BB20" s="22"/>
      <c r="BC20" s="22"/>
      <c r="BD20" s="21"/>
      <c r="BE20" s="24">
        <f t="shared" si="1"/>
        <v>0.27351258581235699</v>
      </c>
      <c r="BF20" s="22">
        <v>14770</v>
      </c>
      <c r="BG20" s="22">
        <v>10809.56</v>
      </c>
      <c r="BH20" s="24">
        <f t="shared" si="0"/>
        <v>0.10976072507982344</v>
      </c>
    </row>
    <row r="21" spans="1:60" ht="53.4" customHeight="1" thickBot="1" x14ac:dyDescent="0.35">
      <c r="A21" s="17">
        <v>12</v>
      </c>
      <c r="B21" s="18" t="s">
        <v>51</v>
      </c>
      <c r="C21" s="19">
        <v>2430</v>
      </c>
      <c r="D21" s="19">
        <v>1152.2956537999999</v>
      </c>
      <c r="E21" s="19">
        <v>2430</v>
      </c>
      <c r="F21" s="19">
        <v>1139.8351524</v>
      </c>
      <c r="G21" s="20">
        <v>327</v>
      </c>
      <c r="H21" s="20">
        <v>65.399999999999991</v>
      </c>
      <c r="I21" s="20">
        <v>55</v>
      </c>
      <c r="J21" s="21">
        <v>10.999999999999996</v>
      </c>
      <c r="K21" s="21">
        <v>19638</v>
      </c>
      <c r="L21" s="21">
        <v>1869.5491463000003</v>
      </c>
      <c r="M21" s="20">
        <v>2155</v>
      </c>
      <c r="N21" s="20">
        <v>32634.770685699998</v>
      </c>
      <c r="O21" s="20">
        <v>2155</v>
      </c>
      <c r="P21" s="20">
        <v>31915.770544799998</v>
      </c>
      <c r="Q21" s="25">
        <v>154.125</v>
      </c>
      <c r="R21" s="25">
        <v>1139.9739414250002</v>
      </c>
      <c r="S21" s="25">
        <v>201.62999999999994</v>
      </c>
      <c r="T21" s="21">
        <v>1504.7656026810002</v>
      </c>
      <c r="U21" s="20">
        <v>31570</v>
      </c>
      <c r="V21" s="20">
        <v>48512.548676399994</v>
      </c>
      <c r="W21" s="22">
        <v>1774</v>
      </c>
      <c r="X21" s="22">
        <v>16892.973578300003</v>
      </c>
      <c r="Y21" s="22">
        <v>2031</v>
      </c>
      <c r="Z21" s="22">
        <v>16892.973578300003</v>
      </c>
      <c r="AA21" s="22">
        <v>154.125</v>
      </c>
      <c r="AB21" s="22">
        <v>1151.2114414250002</v>
      </c>
      <c r="AC21" s="22">
        <v>203.44499999999994</v>
      </c>
      <c r="AD21" s="22">
        <v>1519.5991026810002</v>
      </c>
      <c r="AE21" s="22">
        <v>3943</v>
      </c>
      <c r="AF21" s="22">
        <v>25461.786021799999</v>
      </c>
      <c r="AG21" s="22">
        <v>6007</v>
      </c>
      <c r="AH21" s="22">
        <v>49901.63791379999</v>
      </c>
      <c r="AI21" s="22">
        <v>6264</v>
      </c>
      <c r="AJ21" s="22">
        <v>49190.177271499997</v>
      </c>
      <c r="AK21" s="22">
        <v>635.25</v>
      </c>
      <c r="AL21" s="22">
        <v>2356.5853828500003</v>
      </c>
      <c r="AM21" s="22">
        <v>457.25999999999988</v>
      </c>
      <c r="AN21" s="22">
        <v>3020.3312053620002</v>
      </c>
      <c r="AO21" s="22">
        <v>54389</v>
      </c>
      <c r="AP21" s="22">
        <v>75843.8838445</v>
      </c>
      <c r="AQ21" s="23"/>
      <c r="AR21" s="23">
        <v>30600</v>
      </c>
      <c r="AS21" s="22"/>
      <c r="AT21" s="22">
        <v>6264</v>
      </c>
      <c r="AU21" s="22"/>
      <c r="AV21" s="22"/>
      <c r="AW21" s="22"/>
      <c r="AX21" s="22"/>
      <c r="AY21" s="22"/>
      <c r="AZ21" s="22">
        <v>49190</v>
      </c>
      <c r="BA21" s="22"/>
      <c r="BB21" s="22"/>
      <c r="BC21" s="22"/>
      <c r="BD21" s="21"/>
      <c r="BE21" s="24">
        <f t="shared" si="1"/>
        <v>1.6075163398692811</v>
      </c>
      <c r="BF21" s="22">
        <v>6134</v>
      </c>
      <c r="BG21" s="22">
        <v>4976.9185840000009</v>
      </c>
      <c r="BH21" s="24">
        <f t="shared" si="0"/>
        <v>6.5620565980033393E-2</v>
      </c>
    </row>
    <row r="22" spans="1:60" s="6" customFormat="1" ht="53.4" customHeight="1" thickBot="1" x14ac:dyDescent="0.35">
      <c r="A22" s="17">
        <v>13</v>
      </c>
      <c r="B22" s="18" t="s">
        <v>52</v>
      </c>
      <c r="C22" s="19">
        <v>109</v>
      </c>
      <c r="D22" s="19">
        <v>18.7863088</v>
      </c>
      <c r="E22" s="20">
        <v>109</v>
      </c>
      <c r="F22" s="20">
        <v>18.7863088</v>
      </c>
      <c r="G22" s="20">
        <v>39</v>
      </c>
      <c r="H22" s="20">
        <v>5.7146150000000002</v>
      </c>
      <c r="I22" s="20">
        <v>16</v>
      </c>
      <c r="J22" s="21">
        <v>2.4985450999999999</v>
      </c>
      <c r="K22" s="21">
        <v>826</v>
      </c>
      <c r="L22" s="21">
        <v>176.76686479999998</v>
      </c>
      <c r="M22" s="20">
        <v>393</v>
      </c>
      <c r="N22" s="20">
        <v>884.20134040000005</v>
      </c>
      <c r="O22" s="25">
        <v>393</v>
      </c>
      <c r="P22" s="25">
        <v>884.20134040000005</v>
      </c>
      <c r="Q22" s="25">
        <v>154</v>
      </c>
      <c r="R22" s="25">
        <v>351.70847709999993</v>
      </c>
      <c r="S22" s="25">
        <v>21</v>
      </c>
      <c r="T22" s="21">
        <v>32.7422732</v>
      </c>
      <c r="U22" s="21">
        <v>3001</v>
      </c>
      <c r="V22" s="21">
        <v>5993.4817753999987</v>
      </c>
      <c r="W22" s="22">
        <v>154</v>
      </c>
      <c r="X22" s="22">
        <v>956.71945759999983</v>
      </c>
      <c r="Y22" s="22">
        <v>154</v>
      </c>
      <c r="Z22" s="22">
        <v>956.71945759999983</v>
      </c>
      <c r="AA22" s="22">
        <v>38</v>
      </c>
      <c r="AB22" s="22">
        <v>218.64190609999997</v>
      </c>
      <c r="AC22" s="22">
        <v>4</v>
      </c>
      <c r="AD22" s="22">
        <v>14.57</v>
      </c>
      <c r="AE22" s="22">
        <v>1585</v>
      </c>
      <c r="AF22" s="22">
        <v>9441.6418080000021</v>
      </c>
      <c r="AG22" s="22">
        <v>656</v>
      </c>
      <c r="AH22" s="22">
        <v>1859.7071067999998</v>
      </c>
      <c r="AI22" s="22">
        <v>656</v>
      </c>
      <c r="AJ22" s="22">
        <v>1859.7071067999998</v>
      </c>
      <c r="AK22" s="22">
        <v>231</v>
      </c>
      <c r="AL22" s="22">
        <v>576.06499819999988</v>
      </c>
      <c r="AM22" s="22">
        <v>41</v>
      </c>
      <c r="AN22" s="22">
        <v>49.810818300000001</v>
      </c>
      <c r="AO22" s="22">
        <v>5412</v>
      </c>
      <c r="AP22" s="22">
        <v>15611.8904482</v>
      </c>
      <c r="AQ22" s="22"/>
      <c r="AR22" s="22">
        <v>4136</v>
      </c>
      <c r="AS22" s="22"/>
      <c r="AT22" s="22">
        <v>656</v>
      </c>
      <c r="AU22" s="22"/>
      <c r="AV22" s="22"/>
      <c r="AW22" s="22"/>
      <c r="AX22" s="22"/>
      <c r="AY22" s="22"/>
      <c r="AZ22" s="22">
        <v>1860</v>
      </c>
      <c r="BA22" s="22"/>
      <c r="BB22" s="22"/>
      <c r="BC22" s="22"/>
      <c r="BD22" s="21"/>
      <c r="BE22" s="24">
        <f t="shared" si="1"/>
        <v>0.44970986460348161</v>
      </c>
      <c r="BF22" s="22">
        <v>675</v>
      </c>
      <c r="BG22" s="22">
        <v>1204.1199896000003</v>
      </c>
      <c r="BH22" s="24">
        <f t="shared" si="0"/>
        <v>7.7128390927111032E-2</v>
      </c>
    </row>
    <row r="23" spans="1:60" ht="53.4" customHeight="1" thickBot="1" x14ac:dyDescent="0.35">
      <c r="A23" s="17">
        <v>14</v>
      </c>
      <c r="B23" s="18" t="s">
        <v>53</v>
      </c>
      <c r="C23" s="19">
        <v>105</v>
      </c>
      <c r="D23" s="19">
        <v>16.55</v>
      </c>
      <c r="E23" s="20">
        <v>64</v>
      </c>
      <c r="F23" s="20">
        <v>12.15</v>
      </c>
      <c r="G23" s="20">
        <v>69</v>
      </c>
      <c r="H23" s="20">
        <v>13.25</v>
      </c>
      <c r="I23" s="20">
        <v>0</v>
      </c>
      <c r="J23" s="21">
        <v>0</v>
      </c>
      <c r="K23" s="21">
        <v>478</v>
      </c>
      <c r="L23" s="21">
        <v>71.817921599999991</v>
      </c>
      <c r="M23" s="20">
        <v>102</v>
      </c>
      <c r="N23" s="20">
        <v>267.48378000000002</v>
      </c>
      <c r="O23" s="25">
        <v>48</v>
      </c>
      <c r="P23" s="25">
        <v>133.83526000000001</v>
      </c>
      <c r="Q23" s="25">
        <v>26</v>
      </c>
      <c r="R23" s="25">
        <v>68.600000000000009</v>
      </c>
      <c r="S23" s="25">
        <v>0</v>
      </c>
      <c r="T23" s="21">
        <v>0</v>
      </c>
      <c r="U23" s="21">
        <v>1209</v>
      </c>
      <c r="V23" s="21">
        <v>2053.0123826999998</v>
      </c>
      <c r="W23" s="22">
        <v>13</v>
      </c>
      <c r="X23" s="22">
        <v>100.66146999999999</v>
      </c>
      <c r="Y23" s="22">
        <v>19</v>
      </c>
      <c r="Z23" s="22">
        <v>150.20026000000001</v>
      </c>
      <c r="AA23" s="22">
        <v>2</v>
      </c>
      <c r="AB23" s="22">
        <v>15</v>
      </c>
      <c r="AC23" s="22">
        <v>0</v>
      </c>
      <c r="AD23" s="22">
        <v>0</v>
      </c>
      <c r="AE23" s="22">
        <v>279</v>
      </c>
      <c r="AF23" s="22">
        <v>1502.3366123999997</v>
      </c>
      <c r="AG23" s="22">
        <v>220</v>
      </c>
      <c r="AH23" s="22">
        <v>384.69524999999999</v>
      </c>
      <c r="AI23" s="22">
        <v>131</v>
      </c>
      <c r="AJ23" s="22">
        <v>296.18551999999994</v>
      </c>
      <c r="AK23" s="22">
        <v>97</v>
      </c>
      <c r="AL23" s="22">
        <v>96.850000000000009</v>
      </c>
      <c r="AM23" s="22">
        <v>0</v>
      </c>
      <c r="AN23" s="22">
        <v>0</v>
      </c>
      <c r="AO23" s="22">
        <v>1966</v>
      </c>
      <c r="AP23" s="22">
        <v>3627.1669166999991</v>
      </c>
      <c r="AQ23" s="23"/>
      <c r="AR23" s="23">
        <v>2919</v>
      </c>
      <c r="AS23" s="22"/>
      <c r="AT23" s="22">
        <v>131</v>
      </c>
      <c r="AU23" s="22"/>
      <c r="AV23" s="22"/>
      <c r="AW23" s="22"/>
      <c r="AX23" s="22"/>
      <c r="AY23" s="22"/>
      <c r="AZ23" s="22">
        <v>296</v>
      </c>
      <c r="BA23" s="22"/>
      <c r="BB23" s="22"/>
      <c r="BC23" s="22"/>
      <c r="BD23" s="21"/>
      <c r="BE23" s="24">
        <f t="shared" si="1"/>
        <v>0.10140459061322371</v>
      </c>
      <c r="BF23" s="22">
        <v>0</v>
      </c>
      <c r="BG23" s="22">
        <v>0</v>
      </c>
      <c r="BH23" s="24">
        <f t="shared" si="0"/>
        <v>0</v>
      </c>
    </row>
    <row r="24" spans="1:60" ht="53.4" customHeight="1" thickBot="1" x14ac:dyDescent="0.35">
      <c r="A24" s="17">
        <v>15</v>
      </c>
      <c r="B24" s="26" t="s">
        <v>54</v>
      </c>
      <c r="C24" s="19">
        <v>11</v>
      </c>
      <c r="D24" s="19">
        <v>5.3</v>
      </c>
      <c r="E24" s="20">
        <v>11</v>
      </c>
      <c r="F24" s="20">
        <v>5.3</v>
      </c>
      <c r="G24" s="20">
        <v>5</v>
      </c>
      <c r="H24" s="20">
        <v>2.4</v>
      </c>
      <c r="I24" s="20">
        <v>0</v>
      </c>
      <c r="J24" s="21">
        <v>0</v>
      </c>
      <c r="K24" s="21">
        <v>91</v>
      </c>
      <c r="L24" s="21">
        <v>26.211381600000003</v>
      </c>
      <c r="M24" s="20">
        <v>69</v>
      </c>
      <c r="N24" s="20">
        <v>141.80000000000004</v>
      </c>
      <c r="O24" s="25">
        <v>69</v>
      </c>
      <c r="P24" s="25">
        <v>141.80000000000004</v>
      </c>
      <c r="Q24" s="25">
        <v>9</v>
      </c>
      <c r="R24" s="25">
        <v>13.899999999999999</v>
      </c>
      <c r="S24" s="25">
        <v>0</v>
      </c>
      <c r="T24" s="21">
        <v>0</v>
      </c>
      <c r="U24" s="21">
        <v>1316</v>
      </c>
      <c r="V24" s="21">
        <v>1831.8249292999994</v>
      </c>
      <c r="W24" s="22">
        <v>73</v>
      </c>
      <c r="X24" s="22">
        <v>582.84</v>
      </c>
      <c r="Y24" s="22">
        <v>73</v>
      </c>
      <c r="Z24" s="22">
        <v>582.84</v>
      </c>
      <c r="AA24" s="22">
        <v>3</v>
      </c>
      <c r="AB24" s="22">
        <v>25.35</v>
      </c>
      <c r="AC24" s="22">
        <v>0</v>
      </c>
      <c r="AD24" s="22">
        <v>0</v>
      </c>
      <c r="AE24" s="22">
        <v>662</v>
      </c>
      <c r="AF24" s="22">
        <v>3679.5729340999987</v>
      </c>
      <c r="AG24" s="22">
        <v>153</v>
      </c>
      <c r="AH24" s="22">
        <v>729.94</v>
      </c>
      <c r="AI24" s="22">
        <v>153</v>
      </c>
      <c r="AJ24" s="22">
        <v>729.94</v>
      </c>
      <c r="AK24" s="22">
        <v>17</v>
      </c>
      <c r="AL24" s="22">
        <v>41.650000000000006</v>
      </c>
      <c r="AM24" s="22">
        <v>0</v>
      </c>
      <c r="AN24" s="22">
        <v>0</v>
      </c>
      <c r="AO24" s="22">
        <v>2069</v>
      </c>
      <c r="AP24" s="22">
        <v>5537.6092449999996</v>
      </c>
      <c r="AQ24" s="23"/>
      <c r="AR24" s="23">
        <v>0</v>
      </c>
      <c r="AS24" s="22"/>
      <c r="AT24" s="22">
        <v>153</v>
      </c>
      <c r="AU24" s="22"/>
      <c r="AV24" s="22"/>
      <c r="AW24" s="22"/>
      <c r="AX24" s="22"/>
      <c r="AY24" s="22"/>
      <c r="AZ24" s="22">
        <v>730</v>
      </c>
      <c r="BA24" s="22"/>
      <c r="BB24" s="22"/>
      <c r="BC24" s="22"/>
      <c r="BD24" s="21"/>
      <c r="BE24" s="24" t="e">
        <f t="shared" si="1"/>
        <v>#DIV/0!</v>
      </c>
      <c r="BF24" s="22">
        <v>67</v>
      </c>
      <c r="BG24" s="22">
        <v>168.52298640000001</v>
      </c>
      <c r="BH24" s="24">
        <f t="shared" si="0"/>
        <v>3.0432444570219944E-2</v>
      </c>
    </row>
    <row r="25" spans="1:60" ht="53.4" customHeight="1" thickBot="1" x14ac:dyDescent="0.35">
      <c r="A25" s="17">
        <v>16</v>
      </c>
      <c r="B25" s="18" t="s">
        <v>55</v>
      </c>
      <c r="C25" s="19">
        <v>23948</v>
      </c>
      <c r="D25" s="19">
        <v>9631.8976099999982</v>
      </c>
      <c r="E25" s="20">
        <v>23948</v>
      </c>
      <c r="F25" s="20">
        <v>9631.8976099999982</v>
      </c>
      <c r="G25" s="20">
        <v>23947</v>
      </c>
      <c r="H25" s="20">
        <v>9631.4379099999987</v>
      </c>
      <c r="I25" s="20">
        <v>21486</v>
      </c>
      <c r="J25" s="21">
        <v>8668.8193899999969</v>
      </c>
      <c r="K25" s="21">
        <v>138914</v>
      </c>
      <c r="L25" s="21">
        <v>25030.4047345</v>
      </c>
      <c r="M25" s="20">
        <v>11254</v>
      </c>
      <c r="N25" s="20">
        <v>8359.6540100000038</v>
      </c>
      <c r="O25" s="25">
        <v>11254</v>
      </c>
      <c r="P25" s="25">
        <v>8359.6540100000038</v>
      </c>
      <c r="Q25" s="25">
        <v>10744</v>
      </c>
      <c r="R25" s="25">
        <v>6492.2025599999997</v>
      </c>
      <c r="S25" s="25">
        <v>10009</v>
      </c>
      <c r="T25" s="21">
        <v>5975.5272200000009</v>
      </c>
      <c r="U25" s="21">
        <v>23826</v>
      </c>
      <c r="V25" s="21">
        <v>12842.157378099995</v>
      </c>
      <c r="W25" s="22">
        <v>1213</v>
      </c>
      <c r="X25" s="22">
        <v>8907.6353699999981</v>
      </c>
      <c r="Y25" s="22">
        <v>1213</v>
      </c>
      <c r="Z25" s="22">
        <v>8907.6353699999981</v>
      </c>
      <c r="AA25" s="22">
        <v>93</v>
      </c>
      <c r="AB25" s="22">
        <v>692.35574000000008</v>
      </c>
      <c r="AC25" s="22">
        <v>5</v>
      </c>
      <c r="AD25" s="22">
        <v>33.247139999999995</v>
      </c>
      <c r="AE25" s="22">
        <v>2766</v>
      </c>
      <c r="AF25" s="22">
        <v>13605.251351799994</v>
      </c>
      <c r="AG25" s="22">
        <v>36415</v>
      </c>
      <c r="AH25" s="22">
        <v>26899.186990000002</v>
      </c>
      <c r="AI25" s="22">
        <v>36415</v>
      </c>
      <c r="AJ25" s="22">
        <v>26899.186990000002</v>
      </c>
      <c r="AK25" s="22">
        <v>34784</v>
      </c>
      <c r="AL25" s="22">
        <v>16815.996210000001</v>
      </c>
      <c r="AM25" s="22">
        <v>31500</v>
      </c>
      <c r="AN25" s="22">
        <v>14677.593750000002</v>
      </c>
      <c r="AO25" s="22">
        <f t="shared" ref="AO25:AP25" si="2">K25+U25+AE25</f>
        <v>165506</v>
      </c>
      <c r="AP25" s="22">
        <f t="shared" si="2"/>
        <v>51477.813464399995</v>
      </c>
      <c r="AQ25" s="23"/>
      <c r="AR25" s="23">
        <v>10000</v>
      </c>
      <c r="AS25" s="22"/>
      <c r="AT25" s="22">
        <v>36415</v>
      </c>
      <c r="AU25" s="22"/>
      <c r="AV25" s="22"/>
      <c r="AW25" s="22"/>
      <c r="AX25" s="22"/>
      <c r="AY25" s="22"/>
      <c r="AZ25" s="22">
        <v>26899</v>
      </c>
      <c r="BA25" s="22"/>
      <c r="BB25" s="22"/>
      <c r="BC25" s="22"/>
      <c r="BD25" s="21"/>
      <c r="BE25" s="24">
        <f t="shared" si="1"/>
        <v>2.6899000000000002</v>
      </c>
      <c r="BF25" s="22">
        <v>46816</v>
      </c>
      <c r="BG25" s="22">
        <v>7419.9140308000015</v>
      </c>
      <c r="BH25" s="24">
        <f t="shared" si="0"/>
        <v>0.14413809622919044</v>
      </c>
    </row>
    <row r="26" spans="1:60" ht="53.4" customHeight="1" thickBot="1" x14ac:dyDescent="0.35">
      <c r="A26" s="17">
        <v>17</v>
      </c>
      <c r="B26" s="18" t="s">
        <v>56</v>
      </c>
      <c r="C26" s="19">
        <v>91</v>
      </c>
      <c r="D26" s="19">
        <v>39.000000000000007</v>
      </c>
      <c r="E26" s="20">
        <v>91</v>
      </c>
      <c r="F26" s="20">
        <v>39.000000000000007</v>
      </c>
      <c r="G26" s="20">
        <v>0</v>
      </c>
      <c r="H26" s="20">
        <v>0</v>
      </c>
      <c r="I26" s="20">
        <v>0</v>
      </c>
      <c r="J26" s="21">
        <v>0</v>
      </c>
      <c r="K26" s="21">
        <v>222</v>
      </c>
      <c r="L26" s="21" t="s">
        <v>57</v>
      </c>
      <c r="M26" s="20">
        <v>1797</v>
      </c>
      <c r="N26" s="20">
        <v>4565.45</v>
      </c>
      <c r="O26" s="25">
        <v>1797</v>
      </c>
      <c r="P26" s="25">
        <v>4565.45</v>
      </c>
      <c r="Q26" s="25">
        <v>0</v>
      </c>
      <c r="R26" s="25">
        <v>0</v>
      </c>
      <c r="S26" s="25">
        <v>0</v>
      </c>
      <c r="T26" s="21">
        <v>0</v>
      </c>
      <c r="U26" s="21">
        <v>2817</v>
      </c>
      <c r="V26" s="21" t="s">
        <v>58</v>
      </c>
      <c r="W26" s="22">
        <v>1000</v>
      </c>
      <c r="X26" s="22">
        <v>7573.1699999999992</v>
      </c>
      <c r="Y26" s="22">
        <v>1000</v>
      </c>
      <c r="Z26" s="22">
        <v>7573.1699999999992</v>
      </c>
      <c r="AA26" s="22">
        <v>0</v>
      </c>
      <c r="AB26" s="22">
        <v>0</v>
      </c>
      <c r="AC26" s="22">
        <v>0</v>
      </c>
      <c r="AD26" s="22">
        <v>0</v>
      </c>
      <c r="AE26" s="22">
        <v>2742</v>
      </c>
      <c r="AF26" s="22" t="s">
        <v>59</v>
      </c>
      <c r="AG26" s="22">
        <v>2888</v>
      </c>
      <c r="AH26" s="22">
        <v>12177.620000000004</v>
      </c>
      <c r="AI26" s="22">
        <v>2888</v>
      </c>
      <c r="AJ26" s="22">
        <v>12177.620000000004</v>
      </c>
      <c r="AK26" s="22">
        <v>0</v>
      </c>
      <c r="AL26" s="22">
        <v>0</v>
      </c>
      <c r="AM26" s="22">
        <v>0</v>
      </c>
      <c r="AN26" s="22">
        <v>0</v>
      </c>
      <c r="AO26" s="22">
        <v>5781</v>
      </c>
      <c r="AP26" s="21" t="s">
        <v>60</v>
      </c>
      <c r="AQ26" s="23"/>
      <c r="AR26" s="23">
        <v>10000</v>
      </c>
      <c r="AS26" s="22"/>
      <c r="AT26" s="22">
        <v>2888</v>
      </c>
      <c r="AU26" s="22">
        <v>12177.620000000004</v>
      </c>
      <c r="AV26" s="22"/>
      <c r="AW26" s="22"/>
      <c r="AX26" s="22"/>
      <c r="AY26" s="22"/>
      <c r="AZ26" s="22">
        <v>12178</v>
      </c>
      <c r="BA26" s="22"/>
      <c r="BB26" s="22"/>
      <c r="BC26" s="22"/>
      <c r="BD26" s="21"/>
      <c r="BE26" s="24">
        <f t="shared" si="1"/>
        <v>1.2178</v>
      </c>
      <c r="BF26" s="22">
        <v>220</v>
      </c>
      <c r="BG26" s="22" t="s">
        <v>61</v>
      </c>
      <c r="BH26" s="24">
        <f>BG26/AP26</f>
        <v>2.452093850475346E-2</v>
      </c>
    </row>
    <row r="27" spans="1:60" ht="53.4" customHeight="1" thickBot="1" x14ac:dyDescent="0.35">
      <c r="A27" s="17">
        <v>18</v>
      </c>
      <c r="B27" s="18" t="s">
        <v>62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3500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4">
        <f t="shared" si="1"/>
        <v>0</v>
      </c>
      <c r="BF27" s="25">
        <v>0</v>
      </c>
      <c r="BG27" s="25">
        <v>0</v>
      </c>
      <c r="BH27" s="24" t="e">
        <f t="shared" ref="BH27:BH39" si="3">BG27/AP27</f>
        <v>#DIV/0!</v>
      </c>
    </row>
    <row r="28" spans="1:60" ht="53.4" customHeight="1" thickBot="1" x14ac:dyDescent="0.35">
      <c r="A28" s="17">
        <v>19</v>
      </c>
      <c r="B28" s="18" t="s">
        <v>63</v>
      </c>
      <c r="C28" s="19">
        <v>3703</v>
      </c>
      <c r="D28" s="19">
        <v>1493.14</v>
      </c>
      <c r="E28" s="20">
        <v>3703</v>
      </c>
      <c r="F28" s="20">
        <v>1493.14</v>
      </c>
      <c r="G28" s="20">
        <v>0</v>
      </c>
      <c r="H28" s="20">
        <v>0</v>
      </c>
      <c r="I28" s="20">
        <v>0</v>
      </c>
      <c r="J28" s="21">
        <v>0</v>
      </c>
      <c r="K28" s="21">
        <v>24921</v>
      </c>
      <c r="L28" s="21">
        <v>5003.1024775000042</v>
      </c>
      <c r="M28" s="20">
        <v>953</v>
      </c>
      <c r="N28" s="20">
        <v>536.0848299999999</v>
      </c>
      <c r="O28" s="25">
        <v>953</v>
      </c>
      <c r="P28" s="25">
        <v>536.0848299999999</v>
      </c>
      <c r="Q28" s="25">
        <v>0</v>
      </c>
      <c r="R28" s="25">
        <v>0</v>
      </c>
      <c r="S28" s="25">
        <v>0</v>
      </c>
      <c r="T28" s="21">
        <v>0</v>
      </c>
      <c r="U28" s="21">
        <v>1704</v>
      </c>
      <c r="V28" s="21">
        <v>864.61853850000227</v>
      </c>
      <c r="W28" s="22">
        <v>11</v>
      </c>
      <c r="X28" s="22">
        <v>88.607509999999991</v>
      </c>
      <c r="Y28" s="22">
        <v>11</v>
      </c>
      <c r="Z28" s="22">
        <v>88.607509999999991</v>
      </c>
      <c r="AA28" s="22">
        <v>0</v>
      </c>
      <c r="AB28" s="22">
        <v>0</v>
      </c>
      <c r="AC28" s="22">
        <v>0</v>
      </c>
      <c r="AD28" s="22">
        <v>0</v>
      </c>
      <c r="AE28" s="22">
        <v>29</v>
      </c>
      <c r="AF28" s="22">
        <v>219.95325399999999</v>
      </c>
      <c r="AG28" s="22">
        <v>4667</v>
      </c>
      <c r="AH28" s="22">
        <v>2117.8323399999999</v>
      </c>
      <c r="AI28" s="22">
        <v>4667</v>
      </c>
      <c r="AJ28" s="22">
        <v>2117.8323399999999</v>
      </c>
      <c r="AK28" s="22">
        <v>0</v>
      </c>
      <c r="AL28" s="22">
        <v>0</v>
      </c>
      <c r="AM28" s="22">
        <v>0</v>
      </c>
      <c r="AN28" s="22">
        <v>0</v>
      </c>
      <c r="AO28" s="22">
        <v>26654</v>
      </c>
      <c r="AP28" s="22">
        <v>6087.6742700000059</v>
      </c>
      <c r="AQ28" s="23"/>
      <c r="AR28" s="23">
        <v>3000</v>
      </c>
      <c r="AS28" s="22"/>
      <c r="AT28" s="22">
        <v>4667</v>
      </c>
      <c r="AU28" s="22"/>
      <c r="AV28" s="22"/>
      <c r="AW28" s="22"/>
      <c r="AX28" s="22"/>
      <c r="AY28" s="22"/>
      <c r="AZ28" s="22">
        <v>2118</v>
      </c>
      <c r="BA28" s="22"/>
      <c r="BB28" s="22"/>
      <c r="BC28" s="22"/>
      <c r="BD28" s="21"/>
      <c r="BE28" s="24">
        <f t="shared" si="1"/>
        <v>0.70599999999999996</v>
      </c>
      <c r="BF28" s="22">
        <v>491</v>
      </c>
      <c r="BG28" s="22">
        <v>56.371450900000013</v>
      </c>
      <c r="BH28" s="24">
        <f t="shared" si="3"/>
        <v>9.2599321842493972E-3</v>
      </c>
    </row>
    <row r="29" spans="1:60" ht="53.4" customHeight="1" thickBot="1" x14ac:dyDescent="0.35">
      <c r="A29" s="17">
        <v>20</v>
      </c>
      <c r="B29" s="18" t="s">
        <v>64</v>
      </c>
      <c r="C29" s="19">
        <v>10</v>
      </c>
      <c r="D29" s="19">
        <v>3.82</v>
      </c>
      <c r="E29" s="19">
        <v>10</v>
      </c>
      <c r="F29" s="19">
        <v>3.82</v>
      </c>
      <c r="G29" s="19">
        <v>0</v>
      </c>
      <c r="H29" s="19">
        <v>0</v>
      </c>
      <c r="I29" s="19">
        <v>0</v>
      </c>
      <c r="J29" s="19">
        <v>0</v>
      </c>
      <c r="K29" s="19">
        <v>63</v>
      </c>
      <c r="L29" s="19">
        <v>19.059999999999995</v>
      </c>
      <c r="M29" s="19">
        <v>80</v>
      </c>
      <c r="N29" s="19">
        <v>138.99</v>
      </c>
      <c r="O29" s="19">
        <v>80</v>
      </c>
      <c r="P29" s="19">
        <v>138.99</v>
      </c>
      <c r="Q29" s="19">
        <v>0</v>
      </c>
      <c r="R29" s="19">
        <v>0</v>
      </c>
      <c r="S29" s="19">
        <v>0</v>
      </c>
      <c r="T29" s="19">
        <v>0</v>
      </c>
      <c r="U29" s="19">
        <v>93</v>
      </c>
      <c r="V29" s="19">
        <v>143.44999999999999</v>
      </c>
      <c r="W29" s="22">
        <v>18</v>
      </c>
      <c r="X29" s="22">
        <v>145.58000000000001</v>
      </c>
      <c r="Y29" s="22">
        <v>18</v>
      </c>
      <c r="Z29" s="22">
        <v>145.58000000000001</v>
      </c>
      <c r="AA29" s="22">
        <v>0</v>
      </c>
      <c r="AB29" s="22">
        <v>0</v>
      </c>
      <c r="AC29" s="22">
        <v>0</v>
      </c>
      <c r="AD29" s="22">
        <v>0</v>
      </c>
      <c r="AE29" s="22">
        <v>29</v>
      </c>
      <c r="AF29" s="22">
        <v>161.07</v>
      </c>
      <c r="AG29" s="22">
        <v>108</v>
      </c>
      <c r="AH29" s="22">
        <v>288.39000000000004</v>
      </c>
      <c r="AI29" s="22">
        <v>108</v>
      </c>
      <c r="AJ29" s="22">
        <v>288.39000000000004</v>
      </c>
      <c r="AK29" s="22">
        <v>0</v>
      </c>
      <c r="AL29" s="22">
        <v>0</v>
      </c>
      <c r="AM29" s="22">
        <v>0</v>
      </c>
      <c r="AN29" s="22">
        <v>0</v>
      </c>
      <c r="AO29" s="22">
        <v>185</v>
      </c>
      <c r="AP29" s="22">
        <v>323.58</v>
      </c>
      <c r="AQ29" s="23"/>
      <c r="AR29" s="23">
        <v>3500</v>
      </c>
      <c r="AS29" s="22"/>
      <c r="AT29" s="22">
        <v>108</v>
      </c>
      <c r="AU29" s="22"/>
      <c r="AV29" s="22"/>
      <c r="AW29" s="22"/>
      <c r="AX29" s="22"/>
      <c r="AY29" s="22"/>
      <c r="AZ29" s="22">
        <v>288</v>
      </c>
      <c r="BA29" s="22"/>
      <c r="BB29" s="22"/>
      <c r="BC29" s="22"/>
      <c r="BD29" s="21"/>
      <c r="BE29" s="24">
        <f t="shared" si="1"/>
        <v>8.2285714285714281E-2</v>
      </c>
      <c r="BF29" s="22">
        <v>0</v>
      </c>
      <c r="BG29" s="22">
        <v>0</v>
      </c>
      <c r="BH29" s="24">
        <f t="shared" si="3"/>
        <v>0</v>
      </c>
    </row>
    <row r="30" spans="1:60" ht="53.4" customHeight="1" thickBot="1" x14ac:dyDescent="0.35">
      <c r="A30" s="17">
        <v>21</v>
      </c>
      <c r="B30" s="18" t="s">
        <v>65</v>
      </c>
      <c r="C30" s="19">
        <v>75246</v>
      </c>
      <c r="D30" s="19">
        <v>24358.806510000006</v>
      </c>
      <c r="E30" s="20">
        <v>75246</v>
      </c>
      <c r="F30" s="20">
        <v>24358.806510000006</v>
      </c>
      <c r="G30" s="20">
        <v>62917</v>
      </c>
      <c r="H30" s="20">
        <v>20134.67843</v>
      </c>
      <c r="I30" s="20">
        <v>73357</v>
      </c>
      <c r="J30" s="21">
        <v>23718.246029999998</v>
      </c>
      <c r="K30" s="21">
        <v>208794</v>
      </c>
      <c r="L30" s="21">
        <v>32055.491409999999</v>
      </c>
      <c r="M30" s="20">
        <v>15989</v>
      </c>
      <c r="N30" s="20">
        <v>13259.805030000001</v>
      </c>
      <c r="O30" s="25">
        <v>15989</v>
      </c>
      <c r="P30" s="25">
        <v>13259.805030000001</v>
      </c>
      <c r="Q30" s="25">
        <v>32</v>
      </c>
      <c r="R30" s="25">
        <v>91.825180000000003</v>
      </c>
      <c r="S30" s="25">
        <v>14233</v>
      </c>
      <c r="T30" s="21">
        <v>10047.633709999998</v>
      </c>
      <c r="U30" s="21">
        <v>59678</v>
      </c>
      <c r="V30" s="21">
        <v>22716.356680000001</v>
      </c>
      <c r="W30" s="22">
        <v>167</v>
      </c>
      <c r="X30" s="22">
        <v>918.71495000000016</v>
      </c>
      <c r="Y30" s="22">
        <v>167</v>
      </c>
      <c r="Z30" s="22">
        <v>918.71495000000016</v>
      </c>
      <c r="AA30" s="22">
        <v>4</v>
      </c>
      <c r="AB30" s="22">
        <v>18.426490000000001</v>
      </c>
      <c r="AC30" s="22">
        <v>8</v>
      </c>
      <c r="AD30" s="22">
        <v>37.370310000000003</v>
      </c>
      <c r="AE30" s="22">
        <v>2419</v>
      </c>
      <c r="AF30" s="22">
        <v>6990.0830699999997</v>
      </c>
      <c r="AG30" s="22">
        <v>91402</v>
      </c>
      <c r="AH30" s="22">
        <v>38537.326490000007</v>
      </c>
      <c r="AI30" s="22">
        <v>91402</v>
      </c>
      <c r="AJ30" s="22">
        <v>38537.326490000007</v>
      </c>
      <c r="AK30" s="22">
        <v>62953</v>
      </c>
      <c r="AL30" s="22">
        <v>20244.930099999998</v>
      </c>
      <c r="AM30" s="22">
        <v>87598</v>
      </c>
      <c r="AN30" s="22">
        <v>33803.250050000002</v>
      </c>
      <c r="AO30" s="22">
        <v>270891</v>
      </c>
      <c r="AP30" s="22">
        <v>61761.931159999993</v>
      </c>
      <c r="AQ30" s="23"/>
      <c r="AR30" s="23">
        <v>10000</v>
      </c>
      <c r="AS30" s="22"/>
      <c r="AT30" s="22">
        <v>91402</v>
      </c>
      <c r="AU30" s="22"/>
      <c r="AV30" s="22"/>
      <c r="AW30" s="22"/>
      <c r="AX30" s="22"/>
      <c r="AY30" s="22"/>
      <c r="AZ30" s="22">
        <v>38537</v>
      </c>
      <c r="BA30" s="22"/>
      <c r="BB30" s="22"/>
      <c r="BC30" s="22"/>
      <c r="BD30" s="21"/>
      <c r="BE30" s="24">
        <f t="shared" si="1"/>
        <v>3.8536999999999999</v>
      </c>
      <c r="BF30" s="22">
        <v>0</v>
      </c>
      <c r="BG30" s="22">
        <v>0</v>
      </c>
      <c r="BH30" s="24">
        <f t="shared" si="3"/>
        <v>0</v>
      </c>
    </row>
    <row r="31" spans="1:60" ht="53.4" customHeight="1" thickBot="1" x14ac:dyDescent="0.35">
      <c r="A31" s="17">
        <v>22</v>
      </c>
      <c r="B31" s="18" t="s">
        <v>66</v>
      </c>
      <c r="C31" s="19">
        <v>4558</v>
      </c>
      <c r="D31" s="19">
        <v>1819.4</v>
      </c>
      <c r="E31" s="20">
        <v>4558</v>
      </c>
      <c r="F31" s="20">
        <v>1819.4</v>
      </c>
      <c r="G31" s="20">
        <v>0</v>
      </c>
      <c r="H31" s="20">
        <v>0</v>
      </c>
      <c r="I31" s="20">
        <v>0</v>
      </c>
      <c r="J31" s="21">
        <v>0</v>
      </c>
      <c r="K31" s="21">
        <v>14330</v>
      </c>
      <c r="L31" s="21">
        <v>2628.9166300000002</v>
      </c>
      <c r="M31" s="20">
        <v>2481</v>
      </c>
      <c r="N31" s="20">
        <v>5540.2400000000007</v>
      </c>
      <c r="O31" s="25">
        <v>2481</v>
      </c>
      <c r="P31" s="25">
        <v>5540.2400000000007</v>
      </c>
      <c r="Q31" s="25">
        <v>0</v>
      </c>
      <c r="R31" s="25">
        <v>0</v>
      </c>
      <c r="S31" s="25">
        <v>0</v>
      </c>
      <c r="T31" s="21">
        <v>0</v>
      </c>
      <c r="U31" s="21">
        <v>5035</v>
      </c>
      <c r="V31" s="21">
        <v>8720.43246</v>
      </c>
      <c r="W31" s="22">
        <v>978</v>
      </c>
      <c r="X31" s="22">
        <v>8077.2800000000007</v>
      </c>
      <c r="Y31" s="22">
        <v>978</v>
      </c>
      <c r="Z31" s="22">
        <v>8077.2800000000007</v>
      </c>
      <c r="AA31" s="22">
        <v>0</v>
      </c>
      <c r="AB31" s="22">
        <v>0</v>
      </c>
      <c r="AC31" s="22">
        <v>0</v>
      </c>
      <c r="AD31" s="22">
        <v>0</v>
      </c>
      <c r="AE31" s="22">
        <v>2005</v>
      </c>
      <c r="AF31" s="22">
        <v>11931.06033</v>
      </c>
      <c r="AG31" s="22">
        <v>8017</v>
      </c>
      <c r="AH31" s="22">
        <v>15436.919999999998</v>
      </c>
      <c r="AI31" s="22">
        <v>8017</v>
      </c>
      <c r="AJ31" s="22">
        <v>15436.919999999998</v>
      </c>
      <c r="AK31" s="22">
        <v>0</v>
      </c>
      <c r="AL31" s="22">
        <v>0</v>
      </c>
      <c r="AM31" s="22">
        <v>0</v>
      </c>
      <c r="AN31" s="22">
        <v>0</v>
      </c>
      <c r="AO31" s="22">
        <v>21370</v>
      </c>
      <c r="AP31" s="22">
        <v>23280.40942</v>
      </c>
      <c r="AQ31" s="23"/>
      <c r="AR31" s="23">
        <v>10000</v>
      </c>
      <c r="AS31" s="22"/>
      <c r="AT31" s="22">
        <v>8017</v>
      </c>
      <c r="AU31" s="22"/>
      <c r="AV31" s="22"/>
      <c r="AW31" s="22"/>
      <c r="AX31" s="22"/>
      <c r="AY31" s="22"/>
      <c r="AZ31" s="22">
        <v>15437</v>
      </c>
      <c r="BA31" s="22"/>
      <c r="BB31" s="22"/>
      <c r="BC31" s="22"/>
      <c r="BD31" s="21"/>
      <c r="BE31" s="24">
        <f t="shared" si="1"/>
        <v>1.5437000000000001</v>
      </c>
      <c r="BF31" s="22">
        <v>1347</v>
      </c>
      <c r="BG31" s="22">
        <v>415.89923000000005</v>
      </c>
      <c r="BH31" s="24">
        <f t="shared" si="3"/>
        <v>1.7864773015662885E-2</v>
      </c>
    </row>
    <row r="32" spans="1:60" ht="53.4" customHeight="1" thickBot="1" x14ac:dyDescent="0.35">
      <c r="A32" s="27">
        <v>23</v>
      </c>
      <c r="B32" s="28" t="s">
        <v>67</v>
      </c>
      <c r="C32" s="29">
        <v>9132</v>
      </c>
      <c r="D32" s="30">
        <v>3338.45</v>
      </c>
      <c r="E32" s="31">
        <v>9132</v>
      </c>
      <c r="F32" s="30">
        <v>3338.45</v>
      </c>
      <c r="G32" s="31">
        <v>0</v>
      </c>
      <c r="H32" s="31">
        <v>0</v>
      </c>
      <c r="I32" s="31">
        <v>0</v>
      </c>
      <c r="J32" s="32">
        <v>0</v>
      </c>
      <c r="K32" s="32">
        <v>0</v>
      </c>
      <c r="L32" s="32">
        <v>0</v>
      </c>
      <c r="M32" s="31">
        <v>12604</v>
      </c>
      <c r="N32" s="30">
        <v>12061.95</v>
      </c>
      <c r="O32" s="33">
        <v>12604</v>
      </c>
      <c r="P32" s="30">
        <v>12061.95</v>
      </c>
      <c r="Q32" s="33">
        <v>0</v>
      </c>
      <c r="R32" s="33">
        <v>0</v>
      </c>
      <c r="S32" s="33">
        <v>0</v>
      </c>
      <c r="T32" s="32">
        <v>0</v>
      </c>
      <c r="U32" s="32">
        <v>0</v>
      </c>
      <c r="V32" s="32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21736</v>
      </c>
      <c r="AH32" s="30">
        <v>15400.4</v>
      </c>
      <c r="AI32" s="34">
        <v>21736</v>
      </c>
      <c r="AJ32" s="30">
        <v>15400.4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5"/>
      <c r="AR32" s="35">
        <v>0</v>
      </c>
      <c r="AS32" s="34"/>
      <c r="AT32" s="34">
        <v>21736</v>
      </c>
      <c r="AU32" s="34"/>
      <c r="AV32" s="34"/>
      <c r="AW32" s="34"/>
      <c r="AX32" s="34"/>
      <c r="AY32" s="34"/>
      <c r="AZ32" s="30">
        <v>15400.4</v>
      </c>
      <c r="BA32" s="34"/>
      <c r="BB32" s="34"/>
      <c r="BC32" s="34"/>
      <c r="BD32" s="32"/>
      <c r="BE32" s="24" t="e">
        <f t="shared" si="1"/>
        <v>#DIV/0!</v>
      </c>
      <c r="BF32" s="34">
        <v>0</v>
      </c>
      <c r="BG32" s="34">
        <v>0</v>
      </c>
      <c r="BH32" s="36" t="e">
        <f t="shared" si="3"/>
        <v>#DIV/0!</v>
      </c>
    </row>
    <row r="33" spans="1:60" ht="53.4" customHeight="1" thickBot="1" x14ac:dyDescent="0.35">
      <c r="A33" s="17">
        <v>24</v>
      </c>
      <c r="B33" s="18" t="s">
        <v>68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4" t="e">
        <f t="shared" si="1"/>
        <v>#DIV/0!</v>
      </c>
      <c r="BF33" s="29">
        <v>0</v>
      </c>
      <c r="BG33" s="29">
        <v>0</v>
      </c>
      <c r="BH33" s="24" t="e">
        <f t="shared" si="3"/>
        <v>#DIV/0!</v>
      </c>
    </row>
    <row r="34" spans="1:60" ht="53.4" customHeight="1" thickBot="1" x14ac:dyDescent="0.35">
      <c r="A34" s="17">
        <v>25</v>
      </c>
      <c r="B34" s="18" t="s">
        <v>69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8</v>
      </c>
      <c r="L34" s="21">
        <v>0.90125999999999995</v>
      </c>
      <c r="M34" s="20">
        <v>211</v>
      </c>
      <c r="N34" s="20">
        <v>720.21672000000001</v>
      </c>
      <c r="O34" s="25">
        <v>211</v>
      </c>
      <c r="P34" s="25">
        <v>720.21672000000001</v>
      </c>
      <c r="Q34" s="25">
        <v>8</v>
      </c>
      <c r="R34" s="25">
        <v>21.43364</v>
      </c>
      <c r="S34" s="25">
        <v>0</v>
      </c>
      <c r="T34" s="21">
        <v>0</v>
      </c>
      <c r="U34" s="21">
        <v>5769</v>
      </c>
      <c r="V34" s="21">
        <v>8713.2935123999996</v>
      </c>
      <c r="W34" s="22">
        <v>189</v>
      </c>
      <c r="X34" s="22">
        <v>1349.5665099999999</v>
      </c>
      <c r="Y34" s="22">
        <v>189</v>
      </c>
      <c r="Z34" s="22">
        <v>1349.5665099999999</v>
      </c>
      <c r="AA34" s="22">
        <v>6</v>
      </c>
      <c r="AB34" s="22">
        <v>36.203940000000003</v>
      </c>
      <c r="AC34" s="22">
        <v>0</v>
      </c>
      <c r="AD34" s="22">
        <v>0</v>
      </c>
      <c r="AE34" s="22">
        <v>3614</v>
      </c>
      <c r="AF34" s="22">
        <v>14845.958693</v>
      </c>
      <c r="AG34" s="22">
        <v>400</v>
      </c>
      <c r="AH34" s="22">
        <v>2069.78323</v>
      </c>
      <c r="AI34" s="22">
        <v>400</v>
      </c>
      <c r="AJ34" s="22">
        <v>2069.78323</v>
      </c>
      <c r="AK34" s="22">
        <v>14</v>
      </c>
      <c r="AL34" s="22">
        <v>57.63758</v>
      </c>
      <c r="AM34" s="22">
        <v>0</v>
      </c>
      <c r="AN34" s="22">
        <v>0</v>
      </c>
      <c r="AO34" s="22">
        <v>9391</v>
      </c>
      <c r="AP34" s="22">
        <v>23560.153465399999</v>
      </c>
      <c r="AQ34" s="23"/>
      <c r="AR34" s="23">
        <v>0</v>
      </c>
      <c r="AS34" s="22"/>
      <c r="AT34" s="22">
        <v>400</v>
      </c>
      <c r="AU34" s="22"/>
      <c r="AV34" s="22"/>
      <c r="AW34" s="22"/>
      <c r="AX34" s="22"/>
      <c r="AY34" s="22"/>
      <c r="AZ34" s="22">
        <v>2070</v>
      </c>
      <c r="BA34" s="22"/>
      <c r="BB34" s="22"/>
      <c r="BC34" s="22"/>
      <c r="BD34" s="21"/>
      <c r="BE34" s="24" t="e">
        <f t="shared" si="1"/>
        <v>#DIV/0!</v>
      </c>
      <c r="BF34" s="22">
        <v>1532</v>
      </c>
      <c r="BG34" s="22">
        <v>1749.9927857000005</v>
      </c>
      <c r="BH34" s="24">
        <f t="shared" si="3"/>
        <v>7.4277647990281859E-2</v>
      </c>
    </row>
    <row r="35" spans="1:60" ht="53.4" customHeight="1" thickBot="1" x14ac:dyDescent="0.35">
      <c r="A35" s="17">
        <v>26</v>
      </c>
      <c r="B35" s="26" t="s">
        <v>70</v>
      </c>
      <c r="C35" s="19">
        <v>21739</v>
      </c>
      <c r="D35" s="19">
        <v>9528.6200000000026</v>
      </c>
      <c r="E35" s="20">
        <v>21739</v>
      </c>
      <c r="F35" s="20">
        <v>9528.6200000000026</v>
      </c>
      <c r="G35" s="20">
        <v>21739</v>
      </c>
      <c r="H35" s="20">
        <v>9528.6200000000026</v>
      </c>
      <c r="I35" s="20">
        <v>17297</v>
      </c>
      <c r="J35" s="21">
        <v>7605.52</v>
      </c>
      <c r="K35" s="21">
        <v>85315</v>
      </c>
      <c r="L35" s="21">
        <v>19755.214098700002</v>
      </c>
      <c r="M35" s="20">
        <v>15591</v>
      </c>
      <c r="N35" s="20">
        <v>14451.54</v>
      </c>
      <c r="O35" s="25">
        <v>15591</v>
      </c>
      <c r="P35" s="25">
        <v>14451.54</v>
      </c>
      <c r="Q35" s="25">
        <v>15559</v>
      </c>
      <c r="R35" s="25">
        <v>14415.79</v>
      </c>
      <c r="S35" s="25">
        <v>10856</v>
      </c>
      <c r="T35" s="21">
        <v>9876.3000000000011</v>
      </c>
      <c r="U35" s="21">
        <v>54205</v>
      </c>
      <c r="V35" s="21">
        <v>28591.1279292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37330</v>
      </c>
      <c r="AH35" s="22">
        <v>23980.16</v>
      </c>
      <c r="AI35" s="22">
        <v>37330</v>
      </c>
      <c r="AJ35" s="22">
        <v>23980.16</v>
      </c>
      <c r="AK35" s="22">
        <v>37298</v>
      </c>
      <c r="AL35" s="22">
        <v>23944.410000000003</v>
      </c>
      <c r="AM35" s="22">
        <v>28153</v>
      </c>
      <c r="AN35" s="22">
        <v>17481.820000000003</v>
      </c>
      <c r="AO35" s="22">
        <v>139520</v>
      </c>
      <c r="AP35" s="22">
        <v>48346.342027899998</v>
      </c>
      <c r="AQ35" s="23"/>
      <c r="AR35" s="23">
        <v>0</v>
      </c>
      <c r="AS35" s="22"/>
      <c r="AT35" s="22">
        <v>37330</v>
      </c>
      <c r="AU35" s="22">
        <v>23980.16</v>
      </c>
      <c r="AV35" s="22"/>
      <c r="AW35" s="22"/>
      <c r="AX35" s="22"/>
      <c r="AY35" s="22"/>
      <c r="AZ35" s="22">
        <v>23980</v>
      </c>
      <c r="BA35" s="22"/>
      <c r="BB35" s="22"/>
      <c r="BC35" s="22"/>
      <c r="BD35" s="21"/>
      <c r="BE35" s="24" t="e">
        <f t="shared" si="1"/>
        <v>#DIV/0!</v>
      </c>
      <c r="BF35" s="22">
        <v>3217</v>
      </c>
      <c r="BG35" s="22">
        <v>766.78574130000004</v>
      </c>
      <c r="BH35" s="24">
        <f t="shared" si="3"/>
        <v>1.586026386148302E-2</v>
      </c>
    </row>
    <row r="36" spans="1:60" ht="53.4" customHeight="1" thickBot="1" x14ac:dyDescent="0.35">
      <c r="A36" s="17">
        <v>27</v>
      </c>
      <c r="B36" s="26" t="s">
        <v>71</v>
      </c>
      <c r="C36" s="19">
        <v>0</v>
      </c>
      <c r="D36" s="19">
        <v>0</v>
      </c>
      <c r="E36" s="20">
        <v>693</v>
      </c>
      <c r="F36" s="20">
        <v>322.04999999999995</v>
      </c>
      <c r="G36" s="20">
        <v>681</v>
      </c>
      <c r="H36" s="20">
        <v>316.04999999999995</v>
      </c>
      <c r="I36" s="20">
        <v>192</v>
      </c>
      <c r="J36" s="21">
        <v>92.139999999999986</v>
      </c>
      <c r="K36" s="21">
        <v>2494</v>
      </c>
      <c r="L36" s="21">
        <v>620.15848979999998</v>
      </c>
      <c r="M36" s="20">
        <v>0</v>
      </c>
      <c r="N36" s="20">
        <v>0</v>
      </c>
      <c r="O36" s="25">
        <v>536</v>
      </c>
      <c r="P36" s="25">
        <v>374.93219999999997</v>
      </c>
      <c r="Q36" s="25">
        <v>520</v>
      </c>
      <c r="R36" s="25">
        <v>363.53219999999999</v>
      </c>
      <c r="S36" s="25">
        <v>309</v>
      </c>
      <c r="T36" s="21">
        <v>212.821</v>
      </c>
      <c r="U36" s="21">
        <v>646</v>
      </c>
      <c r="V36" s="21">
        <v>400.28775720000004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1229</v>
      </c>
      <c r="AJ36" s="22">
        <v>696.98219999999992</v>
      </c>
      <c r="AK36" s="22">
        <v>1201</v>
      </c>
      <c r="AL36" s="22">
        <v>679.58219999999994</v>
      </c>
      <c r="AM36" s="22">
        <v>501</v>
      </c>
      <c r="AN36" s="22">
        <v>304.96100000000001</v>
      </c>
      <c r="AO36" s="22">
        <v>3140</v>
      </c>
      <c r="AP36" s="22">
        <v>1020.4462470000001</v>
      </c>
      <c r="AQ36" s="23"/>
      <c r="AR36" s="23">
        <v>0</v>
      </c>
      <c r="AS36" s="22"/>
      <c r="AT36" s="22">
        <v>1229</v>
      </c>
      <c r="AU36" s="22"/>
      <c r="AV36" s="22"/>
      <c r="AW36" s="22"/>
      <c r="AX36" s="22"/>
      <c r="AY36" s="22"/>
      <c r="AZ36" s="22">
        <v>697</v>
      </c>
      <c r="BA36" s="22"/>
      <c r="BB36" s="22"/>
      <c r="BC36" s="22"/>
      <c r="BD36" s="21"/>
      <c r="BE36" s="24" t="e">
        <f t="shared" si="1"/>
        <v>#DIV/0!</v>
      </c>
      <c r="BF36" s="22"/>
      <c r="BG36" s="22"/>
      <c r="BH36" s="24">
        <f t="shared" si="3"/>
        <v>0</v>
      </c>
    </row>
    <row r="37" spans="1:60" ht="53.4" customHeight="1" thickBot="1" x14ac:dyDescent="0.35">
      <c r="A37" s="17">
        <v>28</v>
      </c>
      <c r="B37" s="18" t="s">
        <v>72</v>
      </c>
      <c r="C37" s="37">
        <v>699</v>
      </c>
      <c r="D37" s="37">
        <v>278.1099999999999</v>
      </c>
      <c r="E37" s="38">
        <v>699</v>
      </c>
      <c r="F37" s="38">
        <v>278.1099999999999</v>
      </c>
      <c r="G37" s="38">
        <v>435</v>
      </c>
      <c r="H37" s="38">
        <v>183</v>
      </c>
      <c r="I37" s="38">
        <v>254</v>
      </c>
      <c r="J37" s="39">
        <v>101.32999999999998</v>
      </c>
      <c r="K37" s="21">
        <v>30207</v>
      </c>
      <c r="L37" s="21">
        <v>8744.82</v>
      </c>
      <c r="M37" s="38">
        <v>3124</v>
      </c>
      <c r="N37" s="38">
        <v>5450.0800000000017</v>
      </c>
      <c r="O37" s="40">
        <v>3124</v>
      </c>
      <c r="P37" s="40">
        <v>5450.0800000000017</v>
      </c>
      <c r="Q37" s="40">
        <v>1252</v>
      </c>
      <c r="R37" s="40">
        <v>1662.6899999999996</v>
      </c>
      <c r="S37" s="40">
        <v>990</v>
      </c>
      <c r="T37" s="39">
        <v>1469.2000000000003</v>
      </c>
      <c r="U37" s="39">
        <v>50347</v>
      </c>
      <c r="V37" s="39">
        <v>63767.34</v>
      </c>
      <c r="W37" s="23">
        <v>785</v>
      </c>
      <c r="X37" s="23">
        <v>2699.1800000000003</v>
      </c>
      <c r="Y37" s="23">
        <v>785</v>
      </c>
      <c r="Z37" s="23">
        <v>2699.1800000000003</v>
      </c>
      <c r="AA37" s="23">
        <v>66</v>
      </c>
      <c r="AB37" s="23">
        <v>371.53</v>
      </c>
      <c r="AC37" s="23">
        <v>36</v>
      </c>
      <c r="AD37" s="23">
        <v>155.02999999999997</v>
      </c>
      <c r="AE37" s="23">
        <v>4400</v>
      </c>
      <c r="AF37" s="23">
        <v>13170.14</v>
      </c>
      <c r="AG37" s="22">
        <v>4608</v>
      </c>
      <c r="AH37" s="22">
        <v>8427.3700000000026</v>
      </c>
      <c r="AI37" s="22">
        <v>4608</v>
      </c>
      <c r="AJ37" s="22">
        <v>8427.3700000000026</v>
      </c>
      <c r="AK37" s="22">
        <v>1753</v>
      </c>
      <c r="AL37" s="22">
        <v>2217.2199999999993</v>
      </c>
      <c r="AM37" s="22">
        <v>1280</v>
      </c>
      <c r="AN37" s="22">
        <v>1725.5499999999993</v>
      </c>
      <c r="AO37" s="22">
        <v>84954</v>
      </c>
      <c r="AP37" s="22">
        <v>85682.3</v>
      </c>
      <c r="AQ37" s="23"/>
      <c r="AR37" s="23">
        <v>14000</v>
      </c>
      <c r="AS37" s="22"/>
      <c r="AT37" s="22">
        <v>4608</v>
      </c>
      <c r="AU37" s="22">
        <v>8427.3700000000026</v>
      </c>
      <c r="AV37" s="22"/>
      <c r="AW37" s="22"/>
      <c r="AX37" s="22"/>
      <c r="AY37" s="22"/>
      <c r="AZ37" s="22">
        <v>8427</v>
      </c>
      <c r="BA37" s="22"/>
      <c r="BB37" s="22"/>
      <c r="BC37" s="22"/>
      <c r="BD37" s="21"/>
      <c r="BE37" s="24">
        <f t="shared" si="1"/>
        <v>0.60192857142857148</v>
      </c>
      <c r="BF37" s="23">
        <v>11278</v>
      </c>
      <c r="BG37" s="22">
        <v>9425.6582179999969</v>
      </c>
      <c r="BH37" s="24">
        <f t="shared" si="3"/>
        <v>0.11000706351253406</v>
      </c>
    </row>
    <row r="38" spans="1:60" ht="53.4" customHeight="1" thickBot="1" x14ac:dyDescent="0.35">
      <c r="A38" s="17">
        <v>29</v>
      </c>
      <c r="B38" s="26" t="s">
        <v>73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24" t="e">
        <f t="shared" si="1"/>
        <v>#DIV/0!</v>
      </c>
      <c r="BF38" s="19">
        <v>0</v>
      </c>
      <c r="BG38" s="19">
        <v>0</v>
      </c>
      <c r="BH38" s="24" t="e">
        <f t="shared" si="3"/>
        <v>#DIV/0!</v>
      </c>
    </row>
    <row r="39" spans="1:60" s="9" customFormat="1" ht="41.4" customHeight="1" thickBot="1" x14ac:dyDescent="0.55000000000000004">
      <c r="A39" s="7"/>
      <c r="B39" s="8" t="s">
        <v>74</v>
      </c>
      <c r="C39" s="41">
        <f t="shared" ref="C39:BG39" si="4">SUM(C10:C38)</f>
        <v>163900</v>
      </c>
      <c r="D39" s="41">
        <f t="shared" si="4"/>
        <v>54893.631662600004</v>
      </c>
      <c r="E39" s="41">
        <f t="shared" si="4"/>
        <v>177468</v>
      </c>
      <c r="F39" s="41">
        <f t="shared" si="4"/>
        <v>61383.19935960001</v>
      </c>
      <c r="G39" s="41">
        <f t="shared" si="4"/>
        <v>116990</v>
      </c>
      <c r="H39" s="41">
        <f t="shared" si="4"/>
        <v>40776.899199000007</v>
      </c>
      <c r="I39" s="41">
        <f t="shared" si="4"/>
        <v>116326</v>
      </c>
      <c r="J39" s="41">
        <f t="shared" si="4"/>
        <v>40705.425290300002</v>
      </c>
      <c r="K39" s="41">
        <f t="shared" si="4"/>
        <v>688143</v>
      </c>
      <c r="L39" s="41">
        <f t="shared" si="4"/>
        <v>132479.55202890001</v>
      </c>
      <c r="M39" s="41">
        <f t="shared" si="4"/>
        <v>82924</v>
      </c>
      <c r="N39" s="41">
        <f t="shared" si="4"/>
        <v>339165.15942609997</v>
      </c>
      <c r="O39" s="41">
        <f t="shared" si="4"/>
        <v>99488</v>
      </c>
      <c r="P39" s="41">
        <f t="shared" si="4"/>
        <v>155115.70586830005</v>
      </c>
      <c r="Q39" s="41">
        <f t="shared" si="4"/>
        <v>30546.125</v>
      </c>
      <c r="R39" s="41">
        <f t="shared" si="4"/>
        <v>28678.050257024999</v>
      </c>
      <c r="S39" s="41">
        <f t="shared" si="4"/>
        <v>37193.629999999997</v>
      </c>
      <c r="T39" s="41">
        <f t="shared" si="4"/>
        <v>30186.170865181004</v>
      </c>
      <c r="U39" s="41">
        <f t="shared" si="4"/>
        <v>411516</v>
      </c>
      <c r="V39" s="41">
        <f t="shared" si="4"/>
        <v>463357.7934180001</v>
      </c>
      <c r="W39" s="41">
        <f t="shared" si="4"/>
        <v>11748</v>
      </c>
      <c r="X39" s="41">
        <f t="shared" si="4"/>
        <v>86863.78480590001</v>
      </c>
      <c r="Y39" s="41">
        <f t="shared" si="4"/>
        <v>13937</v>
      </c>
      <c r="Z39" s="41">
        <f t="shared" si="4"/>
        <v>99238.421492199996</v>
      </c>
      <c r="AA39" s="41">
        <f t="shared" si="4"/>
        <v>687.125</v>
      </c>
      <c r="AB39" s="41">
        <f t="shared" si="4"/>
        <v>4569.9493075250002</v>
      </c>
      <c r="AC39" s="41">
        <f t="shared" si="4"/>
        <v>407.44499999999994</v>
      </c>
      <c r="AD39" s="41">
        <f t="shared" si="4"/>
        <v>2725.6980429810001</v>
      </c>
      <c r="AE39" s="41">
        <f t="shared" si="4"/>
        <v>62475</v>
      </c>
      <c r="AF39" s="41">
        <f t="shared" si="4"/>
        <v>353439.70229720004</v>
      </c>
      <c r="AG39" s="41">
        <f t="shared" si="4"/>
        <v>257900</v>
      </c>
      <c r="AH39" s="41">
        <f t="shared" si="4"/>
        <v>479537.58389059996</v>
      </c>
      <c r="AI39" s="41">
        <f t="shared" si="4"/>
        <v>290300</v>
      </c>
      <c r="AJ39" s="41">
        <f t="shared" si="4"/>
        <v>314809.83471610001</v>
      </c>
      <c r="AK39" s="41">
        <f t="shared" si="4"/>
        <v>148224.25</v>
      </c>
      <c r="AL39" s="41">
        <f t="shared" si="4"/>
        <v>74024.898763550009</v>
      </c>
      <c r="AM39" s="41">
        <f t="shared" si="4"/>
        <v>153877.26</v>
      </c>
      <c r="AN39" s="41">
        <f t="shared" si="4"/>
        <v>73589.92069846201</v>
      </c>
      <c r="AO39" s="41">
        <f t="shared" si="4"/>
        <v>1161792</v>
      </c>
      <c r="AP39" s="41">
        <f t="shared" si="4"/>
        <v>949357.17322100012</v>
      </c>
      <c r="AQ39" s="41">
        <f t="shared" si="4"/>
        <v>60900</v>
      </c>
      <c r="AR39" s="41">
        <f t="shared" si="4"/>
        <v>388340</v>
      </c>
      <c r="AS39" s="41">
        <f t="shared" si="4"/>
        <v>8.6012775122793741</v>
      </c>
      <c r="AT39" s="41">
        <f t="shared" si="4"/>
        <v>290300</v>
      </c>
      <c r="AU39" s="41">
        <f t="shared" si="4"/>
        <v>53773.320000000014</v>
      </c>
      <c r="AV39" s="41">
        <f t="shared" si="4"/>
        <v>0</v>
      </c>
      <c r="AW39" s="41">
        <f t="shared" si="4"/>
        <v>0</v>
      </c>
      <c r="AX39" s="41">
        <f t="shared" si="4"/>
        <v>0</v>
      </c>
      <c r="AY39" s="41">
        <f t="shared" si="4"/>
        <v>0</v>
      </c>
      <c r="AZ39" s="41">
        <f t="shared" si="4"/>
        <v>314810.40000000002</v>
      </c>
      <c r="BA39" s="41">
        <f t="shared" si="4"/>
        <v>0</v>
      </c>
      <c r="BB39" s="41">
        <f t="shared" si="4"/>
        <v>0</v>
      </c>
      <c r="BC39" s="41">
        <f t="shared" si="4"/>
        <v>0</v>
      </c>
      <c r="BD39" s="41">
        <f t="shared" si="4"/>
        <v>0</v>
      </c>
      <c r="BE39" s="24">
        <f t="shared" si="1"/>
        <v>0.81065664108770674</v>
      </c>
      <c r="BF39" s="41">
        <f t="shared" si="4"/>
        <v>126892</v>
      </c>
      <c r="BG39" s="41">
        <f t="shared" si="4"/>
        <v>92586.181022900011</v>
      </c>
      <c r="BH39" s="24">
        <f t="shared" si="3"/>
        <v>9.7525129250113057E-2</v>
      </c>
    </row>
    <row r="40" spans="1:60" x14ac:dyDescent="0.3">
      <c r="AD40" s="49" t="s">
        <v>75</v>
      </c>
      <c r="AE40" s="49"/>
      <c r="BG40" s="49" t="s">
        <v>75</v>
      </c>
      <c r="BH40" s="49"/>
    </row>
  </sheetData>
  <mergeCells count="73">
    <mergeCell ref="BF9:BG9"/>
    <mergeCell ref="AD40:AE40"/>
    <mergeCell ref="BG40:BH40"/>
    <mergeCell ref="AE9:AF9"/>
    <mergeCell ref="AG9:AH9"/>
    <mergeCell ref="AI9:AJ9"/>
    <mergeCell ref="AK9:AL9"/>
    <mergeCell ref="AM9:AN9"/>
    <mergeCell ref="AO9:AP9"/>
    <mergeCell ref="AC9:AD9"/>
    <mergeCell ref="S9:T9"/>
    <mergeCell ref="U9:V9"/>
    <mergeCell ref="W9:X9"/>
    <mergeCell ref="Y9:Z9"/>
    <mergeCell ref="AA9:AB9"/>
    <mergeCell ref="AK7:AL7"/>
    <mergeCell ref="AM7:AN7"/>
    <mergeCell ref="C9:D9"/>
    <mergeCell ref="E9:F9"/>
    <mergeCell ref="G9:H9"/>
    <mergeCell ref="I9:J9"/>
    <mergeCell ref="K9:L9"/>
    <mergeCell ref="M9:N9"/>
    <mergeCell ref="O9:P9"/>
    <mergeCell ref="Q9:R9"/>
    <mergeCell ref="W7:X7"/>
    <mergeCell ref="Y7:Z7"/>
    <mergeCell ref="AA7:AB7"/>
    <mergeCell ref="AC7:AD7"/>
    <mergeCell ref="AG7:AH7"/>
    <mergeCell ref="AI7:AJ7"/>
    <mergeCell ref="BH5:BH8"/>
    <mergeCell ref="AE6:AF7"/>
    <mergeCell ref="AG6:AN6"/>
    <mergeCell ref="C7:D7"/>
    <mergeCell ref="E7:F7"/>
    <mergeCell ref="G7:H7"/>
    <mergeCell ref="I7:J7"/>
    <mergeCell ref="M7:N7"/>
    <mergeCell ref="O7:P7"/>
    <mergeCell ref="Q7:R7"/>
    <mergeCell ref="S7:T7"/>
    <mergeCell ref="C6:J6"/>
    <mergeCell ref="K6:L7"/>
    <mergeCell ref="M6:T6"/>
    <mergeCell ref="U6:V7"/>
    <mergeCell ref="W6:AD6"/>
    <mergeCell ref="BA5:BA8"/>
    <mergeCell ref="BC5:BC8"/>
    <mergeCell ref="BD5:BD8"/>
    <mergeCell ref="BE5:BE8"/>
    <mergeCell ref="BF5:BG7"/>
    <mergeCell ref="AV5:AV8"/>
    <mergeCell ref="AW5:AW8"/>
    <mergeCell ref="AX5:AX8"/>
    <mergeCell ref="AY5:AY8"/>
    <mergeCell ref="AZ5:AZ7"/>
    <mergeCell ref="A2:BH2"/>
    <mergeCell ref="A3:BH3"/>
    <mergeCell ref="A4:BH4"/>
    <mergeCell ref="A5:A8"/>
    <mergeCell ref="B5:B8"/>
    <mergeCell ref="C5:L5"/>
    <mergeCell ref="M5:V5"/>
    <mergeCell ref="W5:AF5"/>
    <mergeCell ref="AG5:AN5"/>
    <mergeCell ref="AO5:AP7"/>
    <mergeCell ref="BB5:BB8"/>
    <mergeCell ref="AQ5:AQ7"/>
    <mergeCell ref="AR5:AR8"/>
    <mergeCell ref="AS5:AS8"/>
    <mergeCell ref="AT5:AT8"/>
    <mergeCell ref="AU5:AU8"/>
  </mergeCells>
  <pageMargins left="0.39" right="0.18" top="1.0900000000000001" bottom="0.32" header="0.3" footer="0.17"/>
  <pageSetup scale="14" orientation="landscape" r:id="rId1"/>
  <colBreaks count="1" manualBreakCount="1">
    <brk id="2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PMMY Progress</vt:lpstr>
      <vt:lpstr>'PMMY Progress'!Print_Area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2024-02-14T10:05:06Z</cp:lastPrinted>
  <dcterms:created xsi:type="dcterms:W3CDTF">2024-02-14T05:23:28Z</dcterms:created>
  <dcterms:modified xsi:type="dcterms:W3CDTF">2024-02-14T10:07:05Z</dcterms:modified>
</cp:coreProperties>
</file>