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nb\Desktop\167 SLBC\Final Agenda of 167 for meeting\Final\"/>
    </mc:Choice>
  </mc:AlternateContent>
  <bookViews>
    <workbookView xWindow="0" yWindow="0" windowWidth="23040" windowHeight="9072"/>
  </bookViews>
  <sheets>
    <sheet name="NPA PMMY Y-o-Y" sheetId="1" r:id="rId1"/>
  </sheets>
  <definedNames>
    <definedName name="\D">#REF!</definedName>
    <definedName name="\I">#REF!</definedName>
    <definedName name="_xlnm.Print_Area" localSheetId="0">'NPA PMMY Y-o-Y'!$A$1:$L$41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0" i="1" l="1"/>
  <c r="J40" i="1"/>
  <c r="J35" i="1"/>
  <c r="K35" i="1"/>
  <c r="I40" i="1"/>
  <c r="H40" i="1"/>
  <c r="H19" i="1"/>
  <c r="I19" i="1"/>
  <c r="H35" i="1"/>
  <c r="I35" i="1"/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8" i="1"/>
  <c r="G9" i="1"/>
  <c r="G10" i="1"/>
  <c r="G11" i="1"/>
  <c r="G12" i="1"/>
  <c r="G13" i="1"/>
  <c r="G14" i="1"/>
  <c r="G15" i="1"/>
  <c r="G16" i="1"/>
  <c r="G17" i="1"/>
  <c r="G18" i="1"/>
  <c r="G7" i="1"/>
  <c r="L8" i="1"/>
  <c r="L9" i="1"/>
  <c r="L10" i="1"/>
  <c r="L11" i="1"/>
  <c r="L12" i="1"/>
  <c r="L13" i="1"/>
  <c r="L14" i="1"/>
  <c r="L15" i="1"/>
  <c r="L16" i="1"/>
  <c r="L17" i="1"/>
  <c r="L18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6" i="1"/>
  <c r="L38" i="1"/>
  <c r="L39" i="1"/>
  <c r="D40" i="1"/>
  <c r="E40" i="1"/>
  <c r="F40" i="1"/>
  <c r="D39" i="1"/>
  <c r="E39" i="1"/>
  <c r="F39" i="1"/>
  <c r="H39" i="1"/>
  <c r="I39" i="1"/>
  <c r="J39" i="1"/>
  <c r="K39" i="1"/>
  <c r="C39" i="1"/>
  <c r="D37" i="1"/>
  <c r="E37" i="1"/>
  <c r="F37" i="1"/>
  <c r="H37" i="1"/>
  <c r="I37" i="1"/>
  <c r="J37" i="1"/>
  <c r="K37" i="1"/>
  <c r="C37" i="1"/>
  <c r="C35" i="1"/>
  <c r="C19" i="1"/>
  <c r="C40" i="1" s="1"/>
  <c r="L37" i="1" l="1"/>
  <c r="K19" i="1"/>
  <c r="J19" i="1"/>
  <c r="L19" i="1" l="1"/>
  <c r="L35" i="1"/>
  <c r="L7" i="1"/>
  <c r="L40" i="1" l="1"/>
  <c r="O20" i="1"/>
</calcChain>
</file>

<file path=xl/sharedStrings.xml><?xml version="1.0" encoding="utf-8"?>
<sst xmlns="http://schemas.openxmlformats.org/spreadsheetml/2006/main" count="60" uniqueCount="54">
  <si>
    <t xml:space="preserve">Bankwise Y-o-Y position of NPA under PRADHAN MANTRI MUDRA YOJANA (PMMY) </t>
  </si>
  <si>
    <r>
      <t xml:space="preserve">                                                                                   </t>
    </r>
    <r>
      <rPr>
        <b/>
        <sz val="18"/>
        <rFont val="Calibri"/>
        <family val="2"/>
      </rPr>
      <t xml:space="preserve"> (Amount in Lakhs)</t>
    </r>
  </si>
  <si>
    <t>Sr. No.</t>
  </si>
  <si>
    <t>Name of Banks</t>
  </si>
  <si>
    <t>%age NPA</t>
  </si>
  <si>
    <t>Total Outstanding as on 31.12.2022</t>
  </si>
  <si>
    <t>Total NPA under PMMY as on 31.12.2022</t>
  </si>
  <si>
    <t>A/CS</t>
  </si>
  <si>
    <t>Amt.</t>
  </si>
  <si>
    <t>A/cs</t>
  </si>
  <si>
    <t>PUNJAB NATIONAL BANK</t>
  </si>
  <si>
    <t>PUNJAB &amp; SIND BANK</t>
  </si>
  <si>
    <t>UCO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</si>
  <si>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</si>
  <si>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</si>
  <si>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</si>
  <si>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</si>
  <si>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</si>
  <si>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</si>
  <si>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</si>
  <si>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</si>
  <si>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</si>
  <si>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A</t>
  </si>
  <si>
    <t>TOTAL PSU BANKS</t>
  </si>
  <si>
    <t>IDBI BANK</t>
  </si>
  <si>
    <t>J&amp;K BANK</t>
  </si>
  <si>
    <t>CAPITAL SMALL FINANCE BANK</t>
  </si>
  <si>
    <t>HDFC BANK</t>
  </si>
  <si>
    <t>ICICI BANK</t>
  </si>
  <si>
    <t>KOTAK MAHINDRA BANK</t>
  </si>
  <si>
    <t>YES BANK</t>
  </si>
  <si>
    <t>FEDERAL BANK</t>
  </si>
  <si>
    <t>INDUSIND BANK</t>
  </si>
  <si>
    <t>AXIS BANK</t>
  </si>
  <si>
    <t>BANDHAN BANK</t>
  </si>
  <si>
    <t>RBL Bank</t>
  </si>
  <si>
    <t>AU SMALL FINANCE BANK</t>
  </si>
  <si>
    <t>UJJIVAN SMALL FINANCE BANK</t>
  </si>
  <si>
    <t>JANA SMALL FINANCE BANK</t>
  </si>
  <si>
    <t>B</t>
  </si>
  <si>
    <t>TOTAL PVT BANKS</t>
  </si>
  <si>
    <t>PUNJAB GRAMIN BANK</t>
  </si>
  <si>
    <t>C</t>
  </si>
  <si>
    <t>TOTAL RRB</t>
  </si>
  <si>
    <t>PB. STATE COOPERATIVE BANK</t>
  </si>
  <si>
    <t>D</t>
  </si>
  <si>
    <t>TOTAL Coop. Banks</t>
  </si>
  <si>
    <t>TOTAL (A+B+C+D)</t>
  </si>
  <si>
    <t>SLBC PUNJAB</t>
  </si>
  <si>
    <t>Total Outstanding as on 31.12.2023</t>
  </si>
  <si>
    <t>Total NPA under PMMY as on 31.12.2023</t>
  </si>
  <si>
    <t>16148.24</t>
  </si>
  <si>
    <t>395.97</t>
  </si>
  <si>
    <t>Annexure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</si>
</sst>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5"/>
      <name val="Calibri"/>
      <family val="2"/>
      <scheme val="minor"/>
    </font>
    <font>
      <sz val="25"/>
      <color rgb="FFFF0000"/>
      <name val="Calibri"/>
      <family val="2"/>
      <scheme val="minor"/>
    </font>
    <font>
      <b/>
      <sz val="25"/>
      <name val="Calibri"/>
      <family val="2"/>
      <scheme val="minor"/>
    </font>
    <font>
      <b/>
      <sz val="30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name val="Calibri"/>
      <family val="2"/>
    </font>
    <font>
      <b/>
      <sz val="15"/>
      <name val="Calibri"/>
      <family val="2"/>
      <scheme val="minor"/>
    </font>
    <font>
      <b/>
      <sz val="16"/>
      <name val="Tahoma"/>
      <family val="2"/>
    </font>
    <font>
      <b/>
      <sz val="10"/>
      <name val="Calibri"/>
      <family val="2"/>
      <scheme val="minor"/>
    </font>
    <font>
      <b/>
      <sz val="10"/>
      <name val="Tahoma"/>
      <family val="2"/>
    </font>
    <font>
      <b/>
      <sz val="14"/>
      <name val="Tahoma"/>
      <family val="2"/>
    </font>
    <font>
      <b/>
      <sz val="20"/>
      <name val="Tahoma"/>
      <family val="2"/>
    </font>
    <font>
      <b/>
      <sz val="18"/>
      <name val="Tahoma"/>
      <family val="2"/>
    </font>
    <font>
      <b/>
      <sz val="22"/>
      <name val="Tahoma"/>
      <family val="2"/>
    </font>
    <font>
      <sz val="18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3" fillId="2" borderId="0" xfId="1" applyFont="1" applyFill="1"/>
    <xf numFmtId="0" fontId="4" fillId="2" borderId="0" xfId="1" applyFont="1" applyFill="1"/>
    <xf numFmtId="0" fontId="3" fillId="2" borderId="0" xfId="1" applyFont="1" applyFill="1" applyAlignment="1">
      <alignment horizontal="right" vertical="center"/>
    </xf>
    <xf numFmtId="0" fontId="3" fillId="0" borderId="0" xfId="1" applyFont="1" applyFill="1"/>
    <xf numFmtId="0" fontId="7" fillId="0" borderId="0" xfId="1" applyFont="1" applyFill="1"/>
    <xf numFmtId="0" fontId="10" fillId="0" borderId="0" xfId="1" applyFont="1" applyFill="1" applyBorder="1" applyAlignment="1">
      <alignment horizontal="center" vertical="center" wrapText="1"/>
    </xf>
    <xf numFmtId="0" fontId="11" fillId="2" borderId="11" xfId="1" applyFont="1" applyFill="1" applyBorder="1" applyAlignment="1">
      <alignment horizontal="center" vertical="top" wrapText="1"/>
    </xf>
    <xf numFmtId="1" fontId="11" fillId="2" borderId="11" xfId="1" applyNumberFormat="1" applyFont="1" applyFill="1" applyBorder="1" applyAlignment="1">
      <alignment horizontal="center" vertical="top" wrapText="1"/>
    </xf>
    <xf numFmtId="0" fontId="7" fillId="2" borderId="5" xfId="1" applyFont="1" applyFill="1" applyBorder="1"/>
    <xf numFmtId="0" fontId="12" fillId="2" borderId="5" xfId="1" applyFont="1" applyFill="1" applyBorder="1" applyAlignment="1">
      <alignment vertical="center" wrapText="1"/>
    </xf>
    <xf numFmtId="0" fontId="13" fillId="2" borderId="14" xfId="1" applyFont="1" applyFill="1" applyBorder="1" applyAlignment="1">
      <alignment horizontal="center" vertical="top" wrapText="1"/>
    </xf>
    <xf numFmtId="0" fontId="12" fillId="2" borderId="6" xfId="1" applyFont="1" applyFill="1" applyBorder="1" applyAlignment="1">
      <alignment vertical="center" wrapText="1"/>
    </xf>
    <xf numFmtId="0" fontId="12" fillId="2" borderId="15" xfId="1" applyFont="1" applyFill="1" applyBorder="1" applyAlignment="1">
      <alignment vertical="center" wrapText="1"/>
    </xf>
    <xf numFmtId="0" fontId="13" fillId="2" borderId="16" xfId="1" applyFont="1" applyFill="1" applyBorder="1" applyAlignment="1">
      <alignment horizontal="center" vertical="top" wrapText="1"/>
    </xf>
    <xf numFmtId="0" fontId="14" fillId="2" borderId="17" xfId="1" applyFont="1" applyFill="1" applyBorder="1" applyAlignment="1">
      <alignment horizontal="center" vertical="center"/>
    </xf>
    <xf numFmtId="0" fontId="14" fillId="2" borderId="17" xfId="1" applyFont="1" applyFill="1" applyBorder="1" applyAlignment="1">
      <alignment vertical="center"/>
    </xf>
    <xf numFmtId="1" fontId="15" fillId="2" borderId="18" xfId="1" applyNumberFormat="1" applyFont="1" applyFill="1" applyBorder="1" applyAlignment="1">
      <alignment vertical="center" wrapText="1"/>
    </xf>
    <xf numFmtId="2" fontId="15" fillId="2" borderId="18" xfId="1" applyNumberFormat="1" applyFont="1" applyFill="1" applyBorder="1" applyAlignment="1">
      <alignment vertical="center" wrapText="1"/>
    </xf>
    <xf numFmtId="1" fontId="15" fillId="2" borderId="18" xfId="1" applyNumberFormat="1" applyFont="1" applyFill="1" applyBorder="1" applyAlignment="1">
      <alignment vertical="center"/>
    </xf>
    <xf numFmtId="1" fontId="15" fillId="2" borderId="19" xfId="1" applyNumberFormat="1" applyFont="1" applyFill="1" applyBorder="1" applyAlignment="1">
      <alignment vertical="center"/>
    </xf>
    <xf numFmtId="0" fontId="15" fillId="2" borderId="18" xfId="1" applyFont="1" applyFill="1" applyBorder="1" applyAlignment="1">
      <alignment vertical="center" wrapText="1"/>
    </xf>
    <xf numFmtId="2" fontId="15" fillId="2" borderId="20" xfId="1" applyNumberFormat="1" applyFont="1" applyFill="1" applyBorder="1" applyAlignment="1">
      <alignment vertical="center" wrapText="1"/>
    </xf>
    <xf numFmtId="0" fontId="2" fillId="0" borderId="0" xfId="1" applyFont="1" applyFill="1"/>
    <xf numFmtId="0" fontId="7" fillId="3" borderId="0" xfId="1" applyFont="1" applyFill="1"/>
    <xf numFmtId="0" fontId="14" fillId="2" borderId="21" xfId="1" applyFont="1" applyFill="1" applyBorder="1" applyAlignment="1">
      <alignment horizontal="center" vertical="center"/>
    </xf>
    <xf numFmtId="0" fontId="14" fillId="2" borderId="21" xfId="1" applyFont="1" applyFill="1" applyBorder="1" applyAlignment="1">
      <alignment vertical="center"/>
    </xf>
    <xf numFmtId="1" fontId="15" fillId="2" borderId="22" xfId="1" applyNumberFormat="1" applyFont="1" applyFill="1" applyBorder="1" applyAlignment="1">
      <alignment vertical="center" wrapText="1"/>
    </xf>
    <xf numFmtId="1" fontId="15" fillId="2" borderId="22" xfId="1" applyNumberFormat="1" applyFont="1" applyFill="1" applyBorder="1" applyAlignment="1">
      <alignment vertical="center"/>
    </xf>
    <xf numFmtId="1" fontId="15" fillId="2" borderId="0" xfId="1" applyNumberFormat="1" applyFont="1" applyFill="1" applyBorder="1" applyAlignment="1">
      <alignment vertical="center"/>
    </xf>
    <xf numFmtId="0" fontId="15" fillId="2" borderId="22" xfId="1" applyFont="1" applyFill="1" applyBorder="1" applyAlignment="1">
      <alignment vertical="center" wrapText="1"/>
    </xf>
    <xf numFmtId="2" fontId="15" fillId="2" borderId="23" xfId="1" applyNumberFormat="1" applyFont="1" applyFill="1" applyBorder="1" applyAlignment="1">
      <alignment vertical="center" wrapText="1"/>
    </xf>
    <xf numFmtId="0" fontId="16" fillId="2" borderId="24" xfId="1" applyFont="1" applyFill="1" applyBorder="1" applyAlignment="1">
      <alignment horizontal="center" vertical="center"/>
    </xf>
    <xf numFmtId="0" fontId="16" fillId="2" borderId="24" xfId="1" applyFont="1" applyFill="1" applyBorder="1" applyAlignment="1">
      <alignment vertical="center"/>
    </xf>
    <xf numFmtId="1" fontId="17" fillId="2" borderId="25" xfId="1" applyNumberFormat="1" applyFont="1" applyFill="1" applyBorder="1" applyAlignment="1">
      <alignment vertical="center" wrapText="1"/>
    </xf>
    <xf numFmtId="2" fontId="15" fillId="2" borderId="26" xfId="1" applyNumberFormat="1" applyFont="1" applyFill="1" applyBorder="1" applyAlignment="1">
      <alignment vertical="center" wrapText="1"/>
    </xf>
    <xf numFmtId="0" fontId="18" fillId="0" borderId="0" xfId="1" applyFont="1" applyFill="1"/>
    <xf numFmtId="0" fontId="14" fillId="2" borderId="27" xfId="1" applyFont="1" applyFill="1" applyBorder="1" applyAlignment="1">
      <alignment horizontal="center" vertical="center"/>
    </xf>
    <xf numFmtId="0" fontId="14" fillId="2" borderId="27" xfId="1" applyFont="1" applyFill="1" applyBorder="1" applyAlignment="1">
      <alignment vertical="center"/>
    </xf>
    <xf numFmtId="1" fontId="17" fillId="2" borderId="11" xfId="1" applyNumberFormat="1" applyFont="1" applyFill="1" applyBorder="1" applyAlignment="1">
      <alignment vertical="center"/>
    </xf>
    <xf numFmtId="0" fontId="14" fillId="2" borderId="17" xfId="1" applyFont="1" applyFill="1" applyBorder="1" applyAlignment="1">
      <alignment vertical="center" wrapText="1"/>
    </xf>
    <xf numFmtId="1" fontId="15" fillId="2" borderId="19" xfId="1" applyNumberFormat="1" applyFont="1" applyFill="1" applyBorder="1" applyAlignment="1">
      <alignment vertical="center" wrapText="1"/>
    </xf>
    <xf numFmtId="0" fontId="14" fillId="2" borderId="21" xfId="1" applyFont="1" applyFill="1" applyBorder="1" applyAlignment="1">
      <alignment vertical="center" wrapText="1"/>
    </xf>
    <xf numFmtId="1" fontId="15" fillId="2" borderId="0" xfId="1" applyNumberFormat="1" applyFont="1" applyFill="1" applyBorder="1" applyAlignment="1">
      <alignment vertical="center" wrapText="1"/>
    </xf>
    <xf numFmtId="0" fontId="16" fillId="2" borderId="24" xfId="1" applyFont="1" applyFill="1" applyBorder="1" applyAlignment="1">
      <alignment vertical="center" wrapText="1"/>
    </xf>
    <xf numFmtId="0" fontId="14" fillId="2" borderId="28" xfId="1" applyFont="1" applyFill="1" applyBorder="1" applyAlignment="1">
      <alignment horizontal="center" vertical="center"/>
    </xf>
    <xf numFmtId="0" fontId="11" fillId="2" borderId="28" xfId="1" applyFont="1" applyFill="1" applyBorder="1" applyAlignment="1">
      <alignment vertical="center"/>
    </xf>
    <xf numFmtId="1" fontId="17" fillId="2" borderId="22" xfId="1" applyNumberFormat="1" applyFont="1" applyFill="1" applyBorder="1" applyAlignment="1">
      <alignment vertical="center" wrapText="1"/>
    </xf>
    <xf numFmtId="1" fontId="15" fillId="2" borderId="25" xfId="1" applyNumberFormat="1" applyFont="1" applyFill="1" applyBorder="1" applyAlignment="1">
      <alignment vertical="center" wrapText="1"/>
    </xf>
    <xf numFmtId="0" fontId="18" fillId="2" borderId="24" xfId="1" applyFont="1" applyFill="1" applyBorder="1"/>
    <xf numFmtId="1" fontId="17" fillId="2" borderId="29" xfId="1" applyNumberFormat="1" applyFont="1" applyFill="1" applyBorder="1" applyAlignment="1">
      <alignment vertical="center" wrapText="1"/>
    </xf>
    <xf numFmtId="1" fontId="19" fillId="0" borderId="0" xfId="1" applyNumberFormat="1" applyFont="1" applyFill="1" applyBorder="1" applyAlignment="1">
      <alignment horizontal="center"/>
    </xf>
    <xf numFmtId="1" fontId="7" fillId="0" borderId="0" xfId="1" applyNumberFormat="1" applyFont="1" applyFill="1"/>
    <xf numFmtId="2" fontId="15" fillId="2" borderId="22" xfId="1" applyNumberFormat="1" applyFont="1" applyFill="1" applyBorder="1" applyAlignment="1">
      <alignment vertical="center" wrapText="1"/>
    </xf>
    <xf numFmtId="2" fontId="15" fillId="2" borderId="25" xfId="1" applyNumberFormat="1" applyFont="1" applyFill="1" applyBorder="1" applyAlignment="1">
      <alignment vertical="center" wrapText="1"/>
    </xf>
    <xf numFmtId="1" fontId="17" fillId="2" borderId="30" xfId="1" applyNumberFormat="1" applyFont="1" applyFill="1" applyBorder="1" applyAlignment="1">
      <alignment vertical="center" wrapText="1"/>
    </xf>
    <xf numFmtId="2" fontId="17" fillId="2" borderId="25" xfId="1" applyNumberFormat="1" applyFont="1" applyFill="1" applyBorder="1" applyAlignment="1">
      <alignment vertical="center" wrapText="1"/>
    </xf>
    <xf numFmtId="1" fontId="15" fillId="2" borderId="18" xfId="1" applyNumberFormat="1" applyFont="1" applyFill="1" applyBorder="1" applyAlignment="1">
      <alignment horizontal="right" vertical="center" wrapText="1"/>
    </xf>
    <xf numFmtId="2" fontId="15" fillId="2" borderId="18" xfId="1" applyNumberFormat="1" applyFont="1" applyFill="1" applyBorder="1" applyAlignment="1">
      <alignment horizontal="right" vertical="center" wrapText="1"/>
    </xf>
    <xf numFmtId="1" fontId="15" fillId="2" borderId="19" xfId="1" applyNumberFormat="1" applyFont="1" applyFill="1" applyBorder="1" applyAlignment="1">
      <alignment horizontal="right" vertical="center" wrapText="1"/>
    </xf>
    <xf numFmtId="0" fontId="15" fillId="2" borderId="18" xfId="1" applyFont="1" applyFill="1" applyBorder="1" applyAlignment="1">
      <alignment horizontal="right" vertical="center" wrapText="1"/>
    </xf>
    <xf numFmtId="0" fontId="15" fillId="2" borderId="24" xfId="1" applyFont="1" applyFill="1" applyBorder="1" applyAlignment="1">
      <alignment horizontal="center" vertical="center"/>
    </xf>
    <xf numFmtId="0" fontId="15" fillId="2" borderId="24" xfId="1" applyFont="1" applyFill="1" applyBorder="1" applyAlignment="1">
      <alignment vertical="center"/>
    </xf>
    <xf numFmtId="0" fontId="14" fillId="2" borderId="22" xfId="1" applyFont="1" applyFill="1" applyBorder="1" applyAlignment="1">
      <alignment horizontal="center" vertical="center"/>
    </xf>
    <xf numFmtId="0" fontId="14" fillId="2" borderId="22" xfId="1" applyFont="1" applyFill="1" applyBorder="1" applyAlignment="1">
      <alignment vertical="center" wrapText="1"/>
    </xf>
    <xf numFmtId="0" fontId="16" fillId="2" borderId="31" xfId="1" applyFont="1" applyFill="1" applyBorder="1" applyAlignment="1">
      <alignment horizontal="center" vertical="center"/>
    </xf>
    <xf numFmtId="0" fontId="16" fillId="2" borderId="7" xfId="1" applyFont="1" applyFill="1" applyBorder="1" applyAlignment="1">
      <alignment vertical="center" wrapText="1"/>
    </xf>
    <xf numFmtId="1" fontId="17" fillId="2" borderId="7" xfId="1" applyNumberFormat="1" applyFont="1" applyFill="1" applyBorder="1" applyAlignment="1">
      <alignment vertical="center" wrapText="1"/>
    </xf>
    <xf numFmtId="1" fontId="15" fillId="2" borderId="11" xfId="1" applyNumberFormat="1" applyFont="1" applyFill="1" applyBorder="1" applyAlignment="1">
      <alignment vertical="center"/>
    </xf>
    <xf numFmtId="0" fontId="11" fillId="2" borderId="8" xfId="1" applyFont="1" applyFill="1" applyBorder="1" applyAlignment="1">
      <alignment horizontal="center" vertical="center" wrapText="1"/>
    </xf>
    <xf numFmtId="0" fontId="11" fillId="2" borderId="12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/>
    </xf>
    <xf numFmtId="0" fontId="13" fillId="2" borderId="13" xfId="1" applyFont="1" applyFill="1" applyBorder="1" applyAlignment="1">
      <alignment horizontal="center" vertical="top" wrapText="1"/>
    </xf>
    <xf numFmtId="0" fontId="13" fillId="2" borderId="14" xfId="1" applyFont="1" applyFill="1" applyBorder="1" applyAlignment="1">
      <alignment horizontal="center" vertical="top" wrapText="1"/>
    </xf>
    <xf numFmtId="0" fontId="5" fillId="2" borderId="0" xfId="1" applyFont="1" applyFill="1" applyBorder="1" applyAlignment="1">
      <alignment horizontal="right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right" vertical="center" wrapText="1"/>
    </xf>
    <xf numFmtId="0" fontId="8" fillId="2" borderId="2" xfId="1" applyFont="1" applyFill="1" applyBorder="1" applyAlignment="1">
      <alignment horizontal="right" vertical="center" wrapText="1"/>
    </xf>
    <xf numFmtId="0" fontId="8" fillId="2" borderId="3" xfId="1" applyFont="1" applyFill="1" applyBorder="1" applyAlignment="1">
      <alignment horizontal="right" vertical="center" wrapText="1"/>
    </xf>
    <xf numFmtId="0" fontId="11" fillId="2" borderId="4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left" vertical="center" wrapText="1"/>
    </xf>
    <xf numFmtId="0" fontId="11" fillId="2" borderId="10" xfId="1" applyFont="1" applyFill="1" applyBorder="1" applyAlignment="1">
      <alignment horizontal="left" vertical="center" wrapText="1"/>
    </xf>
    <xf numFmtId="0" fontId="11" fillId="2" borderId="6" xfId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 wrapText="1"/>
    </xf>
    <xf numFmtId="0" fontId="11" fillId="2" borderId="11" xfId="1" applyFont="1" applyFill="1" applyBorder="1" applyAlignment="1">
      <alignment horizontal="center" vertical="center" wrapText="1"/>
    </xf>
  </cellXfs>
  <cellStyles count="2">
    <cellStyle name="Normal" xfId="0" builtinId="0"/>
    <cellStyle name="Normal 3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41"/>
  <sheetViews>
    <sheetView tabSelected="1" view="pageBreakPreview" zoomScale="55" zoomScaleNormal="100" zoomScaleSheetLayoutView="55" workbookViewId="0">
      <pane ySplit="6" topLeftCell="A14" activePane="bottomLeft" state="frozen"/>
      <selection pane="bottomLeft" activeCell="K15" sqref="K15"/>
    </sheetView>
  </sheetViews>
  <sheetFormatPr defaultColWidth="8.88671875" defaultRowHeight="14.4" x14ac:dyDescent="0.3"/>
  <cols>
    <col min="1" max="1" width="7.6640625" style="5" customWidth="1"/>
    <col min="2" max="2" width="36.109375" style="5" customWidth="1"/>
    <col min="3" max="3" width="22.77734375" style="5" customWidth="1"/>
    <col min="4" max="7" width="21.109375" style="5" customWidth="1"/>
    <col min="8" max="8" width="20.77734375" style="5" customWidth="1"/>
    <col min="9" max="9" width="20.21875" style="5" customWidth="1"/>
    <col min="10" max="10" width="20.44140625" style="5" customWidth="1"/>
    <col min="11" max="11" width="17.5546875" style="52" customWidth="1"/>
    <col min="12" max="12" width="19.88671875" style="5" customWidth="1"/>
    <col min="13" max="13" width="15" style="5" customWidth="1"/>
    <col min="14" max="14" width="8.88671875" style="5"/>
    <col min="15" max="15" width="16.77734375" style="5" customWidth="1"/>
    <col min="16" max="16384" width="8.88671875" style="5"/>
  </cols>
  <sheetData>
    <row r="1" spans="1:13" s="4" customFormat="1" ht="33" thickBot="1" x14ac:dyDescent="0.65">
      <c r="A1" s="1"/>
      <c r="B1" s="1"/>
      <c r="C1" s="1"/>
      <c r="D1" s="1"/>
      <c r="E1" s="2"/>
      <c r="F1" s="1"/>
      <c r="G1" s="1"/>
      <c r="H1" s="1"/>
      <c r="I1" s="1"/>
      <c r="J1" s="74" t="s">
        <v>53</v>
      </c>
      <c r="K1" s="74"/>
      <c r="L1" s="3"/>
    </row>
    <row r="2" spans="1:13" ht="52.8" customHeight="1" thickBot="1" x14ac:dyDescent="0.35">
      <c r="A2" s="75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7"/>
    </row>
    <row r="3" spans="1:13" s="6" customFormat="1" ht="20.399999999999999" customHeight="1" thickBot="1" x14ac:dyDescent="0.35">
      <c r="A3" s="78" t="s">
        <v>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80"/>
    </row>
    <row r="4" spans="1:13" ht="75.599999999999994" customHeight="1" x14ac:dyDescent="0.3">
      <c r="A4" s="81" t="s">
        <v>2</v>
      </c>
      <c r="B4" s="83" t="s">
        <v>3</v>
      </c>
      <c r="C4" s="85" t="s">
        <v>5</v>
      </c>
      <c r="D4" s="85"/>
      <c r="E4" s="85" t="s">
        <v>6</v>
      </c>
      <c r="F4" s="85"/>
      <c r="G4" s="86" t="s">
        <v>4</v>
      </c>
      <c r="H4" s="85" t="s">
        <v>49</v>
      </c>
      <c r="I4" s="85"/>
      <c r="J4" s="85" t="s">
        <v>50</v>
      </c>
      <c r="K4" s="85"/>
      <c r="L4" s="69" t="s">
        <v>4</v>
      </c>
      <c r="M4" s="71"/>
    </row>
    <row r="5" spans="1:13" ht="36.6" customHeight="1" thickBot="1" x14ac:dyDescent="0.35">
      <c r="A5" s="82"/>
      <c r="B5" s="84"/>
      <c r="C5" s="7" t="s">
        <v>7</v>
      </c>
      <c r="D5" s="7" t="s">
        <v>8</v>
      </c>
      <c r="E5" s="7" t="s">
        <v>9</v>
      </c>
      <c r="F5" s="7" t="s">
        <v>8</v>
      </c>
      <c r="G5" s="87"/>
      <c r="H5" s="7" t="s">
        <v>9</v>
      </c>
      <c r="I5" s="7" t="s">
        <v>8</v>
      </c>
      <c r="J5" s="7" t="s">
        <v>9</v>
      </c>
      <c r="K5" s="8" t="s">
        <v>8</v>
      </c>
      <c r="L5" s="70"/>
      <c r="M5" s="71"/>
    </row>
    <row r="6" spans="1:13" ht="14.4" customHeight="1" x14ac:dyDescent="0.3">
      <c r="A6" s="9"/>
      <c r="B6" s="10"/>
      <c r="C6" s="72"/>
      <c r="D6" s="73"/>
      <c r="E6" s="11"/>
      <c r="F6" s="11"/>
      <c r="G6" s="11"/>
      <c r="H6" s="12"/>
      <c r="I6" s="13"/>
      <c r="J6" s="72">
        <v>22</v>
      </c>
      <c r="K6" s="73"/>
      <c r="L6" s="14"/>
    </row>
    <row r="7" spans="1:13" ht="41.4" customHeight="1" x14ac:dyDescent="0.3">
      <c r="A7" s="15">
        <v>1</v>
      </c>
      <c r="B7" s="16" t="s">
        <v>10</v>
      </c>
      <c r="C7" s="17">
        <v>120254</v>
      </c>
      <c r="D7" s="17">
        <v>148253.78229</v>
      </c>
      <c r="E7" s="17">
        <v>23244</v>
      </c>
      <c r="F7" s="17">
        <v>27152.926299999999</v>
      </c>
      <c r="G7" s="18">
        <f>F7/D7*100</f>
        <v>18.315165981321151</v>
      </c>
      <c r="H7" s="19">
        <v>143617</v>
      </c>
      <c r="I7" s="20">
        <v>188322.83369</v>
      </c>
      <c r="J7" s="21">
        <v>20500</v>
      </c>
      <c r="K7" s="17">
        <v>29602.18766</v>
      </c>
      <c r="L7" s="22">
        <f>K7/I7*100</f>
        <v>15.718852079683785</v>
      </c>
    </row>
    <row r="8" spans="1:13" ht="41.4" customHeight="1" x14ac:dyDescent="0.3">
      <c r="A8" s="15">
        <v>2</v>
      </c>
      <c r="B8" s="16" t="s">
        <v>11</v>
      </c>
      <c r="C8" s="17">
        <v>32764</v>
      </c>
      <c r="D8" s="17">
        <v>53783.308460000007</v>
      </c>
      <c r="E8" s="17">
        <v>3627</v>
      </c>
      <c r="F8" s="17">
        <v>3715.4112100000002</v>
      </c>
      <c r="G8" s="18">
        <f t="shared" ref="G8:G40" si="0">F8/D8*100</f>
        <v>6.9081120451398874</v>
      </c>
      <c r="H8" s="19">
        <v>40742</v>
      </c>
      <c r="I8" s="20">
        <v>60199</v>
      </c>
      <c r="J8" s="21">
        <v>3098</v>
      </c>
      <c r="K8" s="17">
        <v>3587.0652099999998</v>
      </c>
      <c r="L8" s="22">
        <f t="shared" ref="L8:L40" si="1">K8/I8*100</f>
        <v>5.9586790644362866</v>
      </c>
    </row>
    <row r="9" spans="1:13" s="23" customFormat="1" ht="41.4" customHeight="1" x14ac:dyDescent="0.3">
      <c r="A9" s="15">
        <v>3</v>
      </c>
      <c r="B9" s="16" t="s">
        <v>12</v>
      </c>
      <c r="C9" s="17">
        <v>15754</v>
      </c>
      <c r="D9" s="17">
        <v>18285</v>
      </c>
      <c r="E9" s="17">
        <v>0</v>
      </c>
      <c r="F9" s="17">
        <v>0</v>
      </c>
      <c r="G9" s="18">
        <f t="shared" si="0"/>
        <v>0</v>
      </c>
      <c r="H9" s="19">
        <v>23180</v>
      </c>
      <c r="I9" s="20">
        <v>30526.312346399998</v>
      </c>
      <c r="J9" s="21"/>
      <c r="K9" s="17"/>
      <c r="L9" s="22">
        <f t="shared" si="1"/>
        <v>0</v>
      </c>
    </row>
    <row r="10" spans="1:13" s="24" customFormat="1" ht="41.4" customHeight="1" x14ac:dyDescent="0.3">
      <c r="A10" s="15">
        <v>4</v>
      </c>
      <c r="B10" s="16" t="s">
        <v>13</v>
      </c>
      <c r="C10" s="17">
        <v>19323</v>
      </c>
      <c r="D10" s="17">
        <v>169486.83042400001</v>
      </c>
      <c r="E10" s="17">
        <v>3364</v>
      </c>
      <c r="F10" s="17">
        <v>19498.519660599999</v>
      </c>
      <c r="G10" s="18">
        <f t="shared" si="0"/>
        <v>11.504445278622031</v>
      </c>
      <c r="H10" s="19">
        <v>10359</v>
      </c>
      <c r="I10" s="20">
        <v>23463.878255600001</v>
      </c>
      <c r="J10" s="21">
        <v>1410</v>
      </c>
      <c r="K10" s="17">
        <v>2482.4305409000003</v>
      </c>
      <c r="L10" s="22">
        <f t="shared" si="1"/>
        <v>10.579796374060761</v>
      </c>
    </row>
    <row r="11" spans="1:13" s="24" customFormat="1" ht="41.4" customHeight="1" x14ac:dyDescent="0.3">
      <c r="A11" s="15">
        <v>5</v>
      </c>
      <c r="B11" s="16" t="s">
        <v>14</v>
      </c>
      <c r="C11" s="17">
        <v>13749</v>
      </c>
      <c r="D11" s="17">
        <v>19875.675312300002</v>
      </c>
      <c r="E11" s="17">
        <v>2582</v>
      </c>
      <c r="F11" s="17">
        <v>2581.8590528999994</v>
      </c>
      <c r="G11" s="18">
        <f t="shared" si="0"/>
        <v>12.990044425319343</v>
      </c>
      <c r="H11" s="19">
        <v>13916</v>
      </c>
      <c r="I11" s="20">
        <v>24119.044798200008</v>
      </c>
      <c r="J11" s="21">
        <v>2999</v>
      </c>
      <c r="K11" s="17">
        <v>3321.9131360000001</v>
      </c>
      <c r="L11" s="22">
        <f t="shared" si="1"/>
        <v>13.772987959489644</v>
      </c>
    </row>
    <row r="12" spans="1:13" ht="41.4" customHeight="1" x14ac:dyDescent="0.3">
      <c r="A12" s="15">
        <v>6</v>
      </c>
      <c r="B12" s="16" t="s">
        <v>15</v>
      </c>
      <c r="C12" s="17">
        <v>2124</v>
      </c>
      <c r="D12" s="17">
        <v>3948.6600000000008</v>
      </c>
      <c r="E12" s="17">
        <v>703</v>
      </c>
      <c r="F12" s="17">
        <v>110</v>
      </c>
      <c r="G12" s="18">
        <f t="shared" si="0"/>
        <v>2.7857551675758354</v>
      </c>
      <c r="H12" s="19">
        <v>0</v>
      </c>
      <c r="I12" s="20">
        <v>0</v>
      </c>
      <c r="J12" s="21">
        <v>0</v>
      </c>
      <c r="K12" s="17">
        <v>0</v>
      </c>
      <c r="L12" s="22" t="e">
        <f t="shared" si="1"/>
        <v>#DIV/0!</v>
      </c>
    </row>
    <row r="13" spans="1:13" ht="41.4" customHeight="1" x14ac:dyDescent="0.3">
      <c r="A13" s="15">
        <v>7</v>
      </c>
      <c r="B13" s="16" t="s">
        <v>16</v>
      </c>
      <c r="C13" s="17">
        <v>23438</v>
      </c>
      <c r="D13" s="17">
        <v>27524.793870000001</v>
      </c>
      <c r="E13" s="17">
        <v>4370</v>
      </c>
      <c r="F13" s="17">
        <v>3755.4853400000002</v>
      </c>
      <c r="G13" s="18">
        <f t="shared" si="0"/>
        <v>13.644008953299384</v>
      </c>
      <c r="H13" s="19">
        <v>40609</v>
      </c>
      <c r="I13" s="20">
        <v>73410.775416599994</v>
      </c>
      <c r="J13" s="21">
        <v>8802</v>
      </c>
      <c r="K13" s="17">
        <v>12754.458745200001</v>
      </c>
      <c r="L13" s="22">
        <f t="shared" si="1"/>
        <v>17.374096204296325</v>
      </c>
    </row>
    <row r="14" spans="1:13" ht="41.4" customHeight="1" x14ac:dyDescent="0.3">
      <c r="A14" s="15">
        <v>8</v>
      </c>
      <c r="B14" s="16" t="s">
        <v>17</v>
      </c>
      <c r="C14" s="17">
        <v>23976</v>
      </c>
      <c r="D14" s="17">
        <v>19031.413472200002</v>
      </c>
      <c r="E14" s="17">
        <v>2202</v>
      </c>
      <c r="F14" s="17">
        <v>1411</v>
      </c>
      <c r="G14" s="18">
        <f t="shared" si="0"/>
        <v>7.4140578263464665</v>
      </c>
      <c r="H14" s="19">
        <v>13189</v>
      </c>
      <c r="I14" s="20">
        <v>19410.905399199997</v>
      </c>
      <c r="J14" s="21">
        <v>0</v>
      </c>
      <c r="K14" s="17">
        <v>0</v>
      </c>
      <c r="L14" s="22">
        <f t="shared" si="1"/>
        <v>0</v>
      </c>
    </row>
    <row r="15" spans="1:13" ht="41.4" customHeight="1" x14ac:dyDescent="0.3">
      <c r="A15" s="15">
        <v>9</v>
      </c>
      <c r="B15" s="16" t="s">
        <v>18</v>
      </c>
      <c r="C15" s="17">
        <v>18295</v>
      </c>
      <c r="D15" s="17">
        <v>18754.690833600001</v>
      </c>
      <c r="E15" s="17">
        <v>2838</v>
      </c>
      <c r="F15" s="17">
        <v>3198.7378562000008</v>
      </c>
      <c r="G15" s="18">
        <f t="shared" si="0"/>
        <v>17.055668283634382</v>
      </c>
      <c r="H15" s="19">
        <v>19086</v>
      </c>
      <c r="I15" s="20">
        <v>20072.102805900002</v>
      </c>
      <c r="J15" s="21">
        <v>2835</v>
      </c>
      <c r="K15" s="17">
        <v>3054.0827140999995</v>
      </c>
      <c r="L15" s="22">
        <f t="shared" si="1"/>
        <v>15.215559344396548</v>
      </c>
    </row>
    <row r="16" spans="1:13" ht="41.4" customHeight="1" x14ac:dyDescent="0.3">
      <c r="A16" s="15">
        <v>10</v>
      </c>
      <c r="B16" s="16" t="s">
        <v>19</v>
      </c>
      <c r="C16" s="17">
        <v>5666</v>
      </c>
      <c r="D16" s="17">
        <v>8052</v>
      </c>
      <c r="E16" s="17">
        <v>643</v>
      </c>
      <c r="F16" s="17">
        <v>697.31</v>
      </c>
      <c r="G16" s="18">
        <f t="shared" si="0"/>
        <v>8.660084451068057</v>
      </c>
      <c r="H16" s="19">
        <v>8678</v>
      </c>
      <c r="I16" s="20">
        <v>9188.1700000000019</v>
      </c>
      <c r="J16" s="21">
        <v>701</v>
      </c>
      <c r="K16" s="17">
        <v>790.3</v>
      </c>
      <c r="L16" s="22">
        <f t="shared" si="1"/>
        <v>8.6012775122793741</v>
      </c>
    </row>
    <row r="17" spans="1:15" ht="41.4" customHeight="1" x14ac:dyDescent="0.3">
      <c r="A17" s="15">
        <v>11</v>
      </c>
      <c r="B17" s="16" t="s">
        <v>20</v>
      </c>
      <c r="C17" s="17">
        <v>33972</v>
      </c>
      <c r="D17" s="17">
        <v>55883.313750500005</v>
      </c>
      <c r="E17" s="17">
        <v>12510</v>
      </c>
      <c r="F17" s="17">
        <v>10283.480000000003</v>
      </c>
      <c r="G17" s="18">
        <f t="shared" si="0"/>
        <v>18.401700453756632</v>
      </c>
      <c r="H17" s="19">
        <v>57188</v>
      </c>
      <c r="I17" s="20">
        <v>98482.950000000012</v>
      </c>
      <c r="J17" s="21">
        <v>14770</v>
      </c>
      <c r="K17" s="17">
        <v>10809.56</v>
      </c>
      <c r="L17" s="22">
        <f t="shared" si="1"/>
        <v>10.976072507982344</v>
      </c>
    </row>
    <row r="18" spans="1:15" ht="41.4" customHeight="1" thickBot="1" x14ac:dyDescent="0.35">
      <c r="A18" s="25">
        <v>12</v>
      </c>
      <c r="B18" s="26" t="s">
        <v>21</v>
      </c>
      <c r="C18" s="27">
        <v>45030</v>
      </c>
      <c r="D18" s="27">
        <v>61085.609753099998</v>
      </c>
      <c r="E18" s="27">
        <v>5665</v>
      </c>
      <c r="F18" s="27">
        <v>4739.9808948999989</v>
      </c>
      <c r="G18" s="53">
        <f t="shared" si="0"/>
        <v>7.7595704030104278</v>
      </c>
      <c r="H18" s="28">
        <v>54389</v>
      </c>
      <c r="I18" s="29">
        <v>75843.8838445</v>
      </c>
      <c r="J18" s="30">
        <v>6134</v>
      </c>
      <c r="K18" s="27">
        <v>4976.9185840000009</v>
      </c>
      <c r="L18" s="31">
        <f t="shared" si="1"/>
        <v>6.5620565980033394</v>
      </c>
    </row>
    <row r="19" spans="1:15" s="36" customFormat="1" ht="41.4" customHeight="1" thickBot="1" x14ac:dyDescent="0.5">
      <c r="A19" s="61" t="s">
        <v>22</v>
      </c>
      <c r="B19" s="62" t="s">
        <v>23</v>
      </c>
      <c r="C19" s="48">
        <f>SUM(C7:C18)</f>
        <v>354345</v>
      </c>
      <c r="D19" s="48">
        <v>603965.07816569996</v>
      </c>
      <c r="E19" s="48">
        <v>61748</v>
      </c>
      <c r="F19" s="48">
        <v>77144.710314599986</v>
      </c>
      <c r="G19" s="54">
        <f t="shared" si="0"/>
        <v>12.773041538907496</v>
      </c>
      <c r="H19" s="48">
        <f>SUM(H7:H18)</f>
        <v>424953</v>
      </c>
      <c r="I19" s="48">
        <f>SUM(I7:I18)</f>
        <v>623039.85655639996</v>
      </c>
      <c r="J19" s="48">
        <f>SUM(J7:J18)</f>
        <v>61249</v>
      </c>
      <c r="K19" s="48">
        <f>SUM(K7:K18)</f>
        <v>71378.91659020001</v>
      </c>
      <c r="L19" s="35">
        <f t="shared" si="1"/>
        <v>11.45655704672218</v>
      </c>
    </row>
    <row r="20" spans="1:15" ht="41.4" customHeight="1" thickBot="1" x14ac:dyDescent="0.35">
      <c r="A20" s="37">
        <v>13</v>
      </c>
      <c r="B20" s="38" t="s">
        <v>24</v>
      </c>
      <c r="C20" s="17">
        <v>2575</v>
      </c>
      <c r="D20" s="17">
        <v>6790.5197463999975</v>
      </c>
      <c r="E20" s="17">
        <v>0</v>
      </c>
      <c r="F20" s="17">
        <v>0</v>
      </c>
      <c r="G20" s="18">
        <f t="shared" si="0"/>
        <v>0</v>
      </c>
      <c r="H20" s="68">
        <v>5412</v>
      </c>
      <c r="I20" s="68">
        <v>15611.8904482</v>
      </c>
      <c r="J20" s="39">
        <v>675</v>
      </c>
      <c r="K20" s="39">
        <v>1204.1199896000003</v>
      </c>
      <c r="L20" s="22">
        <f t="shared" si="1"/>
        <v>7.7128390927111035</v>
      </c>
      <c r="O20" s="52">
        <f>I19+I35+I40</f>
        <v>1813032.046442</v>
      </c>
    </row>
    <row r="21" spans="1:15" ht="41.4" customHeight="1" x14ac:dyDescent="0.3">
      <c r="A21" s="15">
        <v>14</v>
      </c>
      <c r="B21" s="16" t="s">
        <v>25</v>
      </c>
      <c r="C21" s="17">
        <v>1672</v>
      </c>
      <c r="D21" s="17">
        <v>3368.4915455</v>
      </c>
      <c r="E21" s="17">
        <v>0</v>
      </c>
      <c r="F21" s="17">
        <v>0</v>
      </c>
      <c r="G21" s="18">
        <f t="shared" si="0"/>
        <v>0</v>
      </c>
      <c r="H21" s="19">
        <v>1966</v>
      </c>
      <c r="I21" s="20">
        <v>3627.1669166999991</v>
      </c>
      <c r="J21" s="17">
        <v>0</v>
      </c>
      <c r="K21" s="17">
        <v>0</v>
      </c>
      <c r="L21" s="22">
        <f t="shared" si="1"/>
        <v>0</v>
      </c>
    </row>
    <row r="22" spans="1:15" ht="41.4" customHeight="1" x14ac:dyDescent="0.3">
      <c r="A22" s="15">
        <v>15</v>
      </c>
      <c r="B22" s="40" t="s">
        <v>26</v>
      </c>
      <c r="C22" s="17">
        <v>1935</v>
      </c>
      <c r="D22" s="17">
        <v>4828.0057875000002</v>
      </c>
      <c r="E22" s="17">
        <v>30</v>
      </c>
      <c r="F22" s="17">
        <v>104.7983486</v>
      </c>
      <c r="G22" s="18">
        <f t="shared" si="0"/>
        <v>2.1706342786773223</v>
      </c>
      <c r="H22" s="19">
        <v>2069</v>
      </c>
      <c r="I22" s="20">
        <v>5537.6092449999996</v>
      </c>
      <c r="J22" s="21">
        <v>67</v>
      </c>
      <c r="K22" s="17">
        <v>168.52298640000001</v>
      </c>
      <c r="L22" s="22">
        <f t="shared" si="1"/>
        <v>3.0432444570219945</v>
      </c>
    </row>
    <row r="23" spans="1:15" s="24" customFormat="1" ht="41.4" customHeight="1" x14ac:dyDescent="0.3">
      <c r="A23" s="15">
        <v>16</v>
      </c>
      <c r="B23" s="16" t="s">
        <v>27</v>
      </c>
      <c r="C23" s="57">
        <v>173477</v>
      </c>
      <c r="D23" s="57">
        <v>42902.996717900016</v>
      </c>
      <c r="E23" s="57">
        <v>49402</v>
      </c>
      <c r="F23" s="57">
        <v>7622.0190141000021</v>
      </c>
      <c r="G23" s="18">
        <f t="shared" si="0"/>
        <v>17.765703091131481</v>
      </c>
      <c r="H23" s="57">
        <v>165506</v>
      </c>
      <c r="I23" s="59">
        <v>51477.813464399995</v>
      </c>
      <c r="J23" s="60">
        <v>46816</v>
      </c>
      <c r="K23" s="57">
        <v>7419.9140308000015</v>
      </c>
      <c r="L23" s="22">
        <f t="shared" si="1"/>
        <v>14.413809622919043</v>
      </c>
    </row>
    <row r="24" spans="1:15" ht="41.4" customHeight="1" x14ac:dyDescent="0.3">
      <c r="A24" s="15">
        <v>17</v>
      </c>
      <c r="B24" s="16" t="s">
        <v>28</v>
      </c>
      <c r="C24" s="57">
        <v>9291</v>
      </c>
      <c r="D24" s="57">
        <v>20254.419999999998</v>
      </c>
      <c r="E24" s="57">
        <v>326</v>
      </c>
      <c r="F24" s="57">
        <v>661</v>
      </c>
      <c r="G24" s="18">
        <f t="shared" si="0"/>
        <v>3.2634852047108733</v>
      </c>
      <c r="H24" s="57">
        <v>5781</v>
      </c>
      <c r="I24" s="58" t="s">
        <v>51</v>
      </c>
      <c r="J24" s="57">
        <v>220</v>
      </c>
      <c r="K24" s="57" t="s">
        <v>52</v>
      </c>
      <c r="L24" s="22">
        <f t="shared" si="1"/>
        <v>2.4520938504753462</v>
      </c>
    </row>
    <row r="25" spans="1:15" s="24" customFormat="1" ht="41.4" customHeight="1" x14ac:dyDescent="0.3">
      <c r="A25" s="15">
        <v>18</v>
      </c>
      <c r="B25" s="16" t="s">
        <v>29</v>
      </c>
      <c r="C25" s="17">
        <v>728</v>
      </c>
      <c r="D25" s="17">
        <v>502.18362579999996</v>
      </c>
      <c r="E25" s="17">
        <v>21</v>
      </c>
      <c r="F25" s="17">
        <v>57.498541600000003</v>
      </c>
      <c r="G25" s="18">
        <f t="shared" si="0"/>
        <v>11.449704579356281</v>
      </c>
      <c r="H25" s="19">
        <v>0</v>
      </c>
      <c r="I25" s="20">
        <v>0</v>
      </c>
      <c r="J25" s="21">
        <v>0</v>
      </c>
      <c r="K25" s="17">
        <v>0</v>
      </c>
      <c r="L25" s="22" t="e">
        <f t="shared" si="1"/>
        <v>#DIV/0!</v>
      </c>
    </row>
    <row r="26" spans="1:15" ht="41.4" customHeight="1" x14ac:dyDescent="0.3">
      <c r="A26" s="15">
        <v>19</v>
      </c>
      <c r="B26" s="16" t="s">
        <v>30</v>
      </c>
      <c r="C26" s="17">
        <v>45140</v>
      </c>
      <c r="D26" s="17">
        <v>9060</v>
      </c>
      <c r="E26" s="17">
        <v>0</v>
      </c>
      <c r="F26" s="17">
        <v>0</v>
      </c>
      <c r="G26" s="18">
        <f t="shared" si="0"/>
        <v>0</v>
      </c>
      <c r="H26" s="19">
        <v>26654</v>
      </c>
      <c r="I26" s="20">
        <v>6087.6742700000059</v>
      </c>
      <c r="J26" s="21">
        <v>491</v>
      </c>
      <c r="K26" s="17">
        <v>56.371450900000013</v>
      </c>
      <c r="L26" s="22">
        <f t="shared" si="1"/>
        <v>0.92599321842493976</v>
      </c>
    </row>
    <row r="27" spans="1:15" s="24" customFormat="1" ht="41.4" customHeight="1" x14ac:dyDescent="0.3">
      <c r="A27" s="15">
        <v>20</v>
      </c>
      <c r="B27" s="16" t="s">
        <v>31</v>
      </c>
      <c r="C27" s="17">
        <v>202</v>
      </c>
      <c r="D27" s="17">
        <v>357.51</v>
      </c>
      <c r="E27" s="17">
        <v>0</v>
      </c>
      <c r="F27" s="17">
        <v>0</v>
      </c>
      <c r="G27" s="18">
        <f t="shared" si="0"/>
        <v>0</v>
      </c>
      <c r="H27" s="19">
        <v>185</v>
      </c>
      <c r="I27" s="20">
        <v>323.58</v>
      </c>
      <c r="J27" s="21">
        <v>0</v>
      </c>
      <c r="K27" s="17">
        <v>0</v>
      </c>
      <c r="L27" s="22">
        <f t="shared" si="1"/>
        <v>0</v>
      </c>
    </row>
    <row r="28" spans="1:15" ht="41.4" customHeight="1" x14ac:dyDescent="0.3">
      <c r="A28" s="15">
        <v>21</v>
      </c>
      <c r="B28" s="16" t="s">
        <v>32</v>
      </c>
      <c r="C28" s="17">
        <v>314582</v>
      </c>
      <c r="D28" s="17">
        <v>85997.769185454003</v>
      </c>
      <c r="E28" s="17">
        <v>166326</v>
      </c>
      <c r="F28" s="17">
        <v>1451</v>
      </c>
      <c r="G28" s="18">
        <f t="shared" si="0"/>
        <v>1.6872530691708081</v>
      </c>
      <c r="H28" s="19">
        <v>270891</v>
      </c>
      <c r="I28" s="20">
        <v>61761.931159999993</v>
      </c>
      <c r="J28" s="21">
        <v>0</v>
      </c>
      <c r="K28" s="17">
        <v>0</v>
      </c>
      <c r="L28" s="22">
        <f t="shared" si="1"/>
        <v>0</v>
      </c>
    </row>
    <row r="29" spans="1:15" ht="41.4" customHeight="1" x14ac:dyDescent="0.3">
      <c r="A29" s="15">
        <v>22</v>
      </c>
      <c r="B29" s="16" t="s">
        <v>33</v>
      </c>
      <c r="C29" s="17">
        <v>16641</v>
      </c>
      <c r="D29" s="17">
        <v>11886.88127</v>
      </c>
      <c r="E29" s="17">
        <v>0</v>
      </c>
      <c r="F29" s="17">
        <v>0</v>
      </c>
      <c r="G29" s="18">
        <f t="shared" si="0"/>
        <v>0</v>
      </c>
      <c r="H29" s="19">
        <v>21370</v>
      </c>
      <c r="I29" s="20">
        <v>23280.40942</v>
      </c>
      <c r="J29" s="21">
        <v>1347</v>
      </c>
      <c r="K29" s="17">
        <v>415.89923000000005</v>
      </c>
      <c r="L29" s="22">
        <f t="shared" si="1"/>
        <v>1.7864773015662885</v>
      </c>
    </row>
    <row r="30" spans="1:15" ht="41.4" customHeight="1" x14ac:dyDescent="0.3">
      <c r="A30" s="15">
        <v>23</v>
      </c>
      <c r="B30" s="16" t="s">
        <v>34</v>
      </c>
      <c r="C30" s="17">
        <v>0</v>
      </c>
      <c r="D30" s="17">
        <v>0</v>
      </c>
      <c r="E30" s="17">
        <v>0</v>
      </c>
      <c r="F30" s="17">
        <v>0</v>
      </c>
      <c r="G30" s="18" t="e">
        <f t="shared" si="0"/>
        <v>#DIV/0!</v>
      </c>
      <c r="H30" s="19">
        <v>0</v>
      </c>
      <c r="I30" s="20">
        <v>0</v>
      </c>
      <c r="J30" s="21">
        <v>0</v>
      </c>
      <c r="K30" s="17">
        <v>0</v>
      </c>
      <c r="L30" s="22" t="e">
        <f t="shared" si="1"/>
        <v>#DIV/0!</v>
      </c>
    </row>
    <row r="31" spans="1:15" ht="41.4" customHeight="1" x14ac:dyDescent="0.3">
      <c r="A31" s="15"/>
      <c r="B31" s="16" t="s">
        <v>35</v>
      </c>
      <c r="C31" s="17">
        <v>3340</v>
      </c>
      <c r="D31" s="17">
        <v>1029.9066335719999</v>
      </c>
      <c r="E31" s="17">
        <v>0</v>
      </c>
      <c r="F31" s="17">
        <v>0</v>
      </c>
      <c r="G31" s="18">
        <f t="shared" si="0"/>
        <v>0</v>
      </c>
      <c r="H31" s="19">
        <v>0</v>
      </c>
      <c r="I31" s="20">
        <v>0</v>
      </c>
      <c r="J31" s="21">
        <v>0</v>
      </c>
      <c r="K31" s="21">
        <v>0</v>
      </c>
      <c r="L31" s="22" t="e">
        <f t="shared" si="1"/>
        <v>#DIV/0!</v>
      </c>
    </row>
    <row r="32" spans="1:15" ht="41.4" customHeight="1" x14ac:dyDescent="0.3">
      <c r="A32" s="15">
        <v>24</v>
      </c>
      <c r="B32" s="16" t="s">
        <v>36</v>
      </c>
      <c r="C32" s="17">
        <v>13454</v>
      </c>
      <c r="D32" s="17">
        <v>29845.745659567263</v>
      </c>
      <c r="E32" s="17">
        <v>1268</v>
      </c>
      <c r="F32" s="17">
        <v>1772.9165608819073</v>
      </c>
      <c r="G32" s="18">
        <f t="shared" si="0"/>
        <v>5.940265594649623</v>
      </c>
      <c r="H32" s="19">
        <v>9391</v>
      </c>
      <c r="I32" s="20">
        <v>23560.153465399999</v>
      </c>
      <c r="J32" s="21">
        <v>1532</v>
      </c>
      <c r="K32" s="17">
        <v>1749.9927857000005</v>
      </c>
      <c r="L32" s="22">
        <f t="shared" si="1"/>
        <v>7.4277647990281856</v>
      </c>
    </row>
    <row r="33" spans="1:12" s="24" customFormat="1" ht="41.4" customHeight="1" x14ac:dyDescent="0.3">
      <c r="A33" s="15">
        <v>25</v>
      </c>
      <c r="B33" s="40" t="s">
        <v>37</v>
      </c>
      <c r="C33" s="17">
        <v>0</v>
      </c>
      <c r="D33" s="17">
        <v>0</v>
      </c>
      <c r="E33" s="17">
        <v>0</v>
      </c>
      <c r="F33" s="17">
        <v>0</v>
      </c>
      <c r="G33" s="18" t="e">
        <f t="shared" si="0"/>
        <v>#DIV/0!</v>
      </c>
      <c r="H33" s="17">
        <v>139520</v>
      </c>
      <c r="I33" s="41">
        <v>48346.342027899998</v>
      </c>
      <c r="J33" s="21">
        <v>3217</v>
      </c>
      <c r="K33" s="17">
        <v>766.78574130000004</v>
      </c>
      <c r="L33" s="22">
        <f t="shared" si="1"/>
        <v>1.5860263861483019</v>
      </c>
    </row>
    <row r="34" spans="1:12" ht="41.4" customHeight="1" thickBot="1" x14ac:dyDescent="0.35">
      <c r="A34" s="25">
        <v>26</v>
      </c>
      <c r="B34" s="42" t="s">
        <v>38</v>
      </c>
      <c r="C34" s="27">
        <v>96</v>
      </c>
      <c r="D34" s="27">
        <v>76.629403199999999</v>
      </c>
      <c r="E34" s="27">
        <v>12</v>
      </c>
      <c r="F34" s="27">
        <v>2.7956548999999997</v>
      </c>
      <c r="G34" s="53">
        <f t="shared" si="0"/>
        <v>3.6482796201654351</v>
      </c>
      <c r="H34" s="27">
        <v>3140</v>
      </c>
      <c r="I34" s="43">
        <v>1020.4462470000001</v>
      </c>
      <c r="J34" s="30"/>
      <c r="K34" s="27"/>
      <c r="L34" s="31">
        <f t="shared" si="1"/>
        <v>0</v>
      </c>
    </row>
    <row r="35" spans="1:12" s="36" customFormat="1" ht="41.4" customHeight="1" thickBot="1" x14ac:dyDescent="0.5">
      <c r="A35" s="32" t="s">
        <v>39</v>
      </c>
      <c r="B35" s="44" t="s">
        <v>40</v>
      </c>
      <c r="C35" s="34">
        <f>SUM(C20:C34)</f>
        <v>583133</v>
      </c>
      <c r="D35" s="34">
        <v>216901.0595748933</v>
      </c>
      <c r="E35" s="34">
        <v>217385</v>
      </c>
      <c r="F35" s="34">
        <v>11011.028120081908</v>
      </c>
      <c r="G35" s="56">
        <f t="shared" si="0"/>
        <v>5.0765211298010895</v>
      </c>
      <c r="H35" s="34">
        <f>SUM(H20:H34)</f>
        <v>651885</v>
      </c>
      <c r="I35" s="34">
        <f>SUM(I20:I34)</f>
        <v>240635.0166646</v>
      </c>
      <c r="J35" s="34">
        <f>SUM(J20:J34)</f>
        <v>54365</v>
      </c>
      <c r="K35" s="34">
        <f>SUM(K20:K34)</f>
        <v>11781.606214700003</v>
      </c>
      <c r="L35" s="35">
        <f t="shared" si="1"/>
        <v>4.8960481221739016</v>
      </c>
    </row>
    <row r="36" spans="1:12" s="24" customFormat="1" ht="41.4" customHeight="1" thickBot="1" x14ac:dyDescent="0.35">
      <c r="A36" s="45">
        <v>27</v>
      </c>
      <c r="B36" s="46" t="s">
        <v>41</v>
      </c>
      <c r="C36" s="27">
        <v>75257</v>
      </c>
      <c r="D36" s="27">
        <v>74319.443919999991</v>
      </c>
      <c r="E36" s="27">
        <v>11987</v>
      </c>
      <c r="F36" s="27">
        <v>9855</v>
      </c>
      <c r="G36" s="53">
        <f t="shared" si="0"/>
        <v>13.260325266438027</v>
      </c>
      <c r="H36" s="47">
        <v>84954</v>
      </c>
      <c r="I36" s="47">
        <v>85682.3</v>
      </c>
      <c r="J36" s="27">
        <v>11278</v>
      </c>
      <c r="K36" s="27">
        <v>9425.6582179999969</v>
      </c>
      <c r="L36" s="31">
        <f t="shared" si="1"/>
        <v>11.000706351253406</v>
      </c>
    </row>
    <row r="37" spans="1:12" s="36" customFormat="1" ht="41.4" customHeight="1" thickBot="1" x14ac:dyDescent="0.5">
      <c r="A37" s="32" t="s">
        <v>42</v>
      </c>
      <c r="B37" s="33" t="s">
        <v>43</v>
      </c>
      <c r="C37" s="55">
        <f>C36</f>
        <v>75257</v>
      </c>
      <c r="D37" s="55">
        <f t="shared" ref="D37:K37" si="2">D36</f>
        <v>74319.443919999991</v>
      </c>
      <c r="E37" s="55">
        <f t="shared" si="2"/>
        <v>11987</v>
      </c>
      <c r="F37" s="55">
        <f t="shared" si="2"/>
        <v>9855</v>
      </c>
      <c r="G37" s="56">
        <f t="shared" si="0"/>
        <v>13.260325266438027</v>
      </c>
      <c r="H37" s="55">
        <f t="shared" si="2"/>
        <v>84954</v>
      </c>
      <c r="I37" s="55">
        <f t="shared" si="2"/>
        <v>85682.3</v>
      </c>
      <c r="J37" s="55">
        <f t="shared" si="2"/>
        <v>11278</v>
      </c>
      <c r="K37" s="55">
        <f t="shared" si="2"/>
        <v>9425.6582179999969</v>
      </c>
      <c r="L37" s="35">
        <f t="shared" si="1"/>
        <v>11.000706351253406</v>
      </c>
    </row>
    <row r="38" spans="1:12" ht="41.4" customHeight="1" thickBot="1" x14ac:dyDescent="0.35">
      <c r="A38" s="63">
        <v>28</v>
      </c>
      <c r="B38" s="64" t="s">
        <v>44</v>
      </c>
      <c r="C38" s="27">
        <v>3</v>
      </c>
      <c r="D38" s="27">
        <v>0.66</v>
      </c>
      <c r="E38" s="27">
        <v>0</v>
      </c>
      <c r="F38" s="27">
        <v>0</v>
      </c>
      <c r="G38" s="18">
        <f t="shared" si="0"/>
        <v>0</v>
      </c>
      <c r="H38" s="27">
        <v>0</v>
      </c>
      <c r="I38" s="27">
        <v>0</v>
      </c>
      <c r="J38" s="30">
        <v>0</v>
      </c>
      <c r="K38" s="27">
        <v>0</v>
      </c>
      <c r="L38" s="22" t="e">
        <f t="shared" si="1"/>
        <v>#DIV/0!</v>
      </c>
    </row>
    <row r="39" spans="1:12" s="36" customFormat="1" ht="41.4" customHeight="1" thickBot="1" x14ac:dyDescent="0.5">
      <c r="A39" s="65" t="s">
        <v>45</v>
      </c>
      <c r="B39" s="66" t="s">
        <v>46</v>
      </c>
      <c r="C39" s="67">
        <f>C38</f>
        <v>3</v>
      </c>
      <c r="D39" s="67">
        <f t="shared" ref="D39:K39" si="3">D38</f>
        <v>0.66</v>
      </c>
      <c r="E39" s="67">
        <f t="shared" si="3"/>
        <v>0</v>
      </c>
      <c r="F39" s="67">
        <f t="shared" si="3"/>
        <v>0</v>
      </c>
      <c r="G39" s="53">
        <f t="shared" si="0"/>
        <v>0</v>
      </c>
      <c r="H39" s="67">
        <f t="shared" si="3"/>
        <v>0</v>
      </c>
      <c r="I39" s="67">
        <f t="shared" si="3"/>
        <v>0</v>
      </c>
      <c r="J39" s="67">
        <f t="shared" si="3"/>
        <v>0</v>
      </c>
      <c r="K39" s="67">
        <f t="shared" si="3"/>
        <v>0</v>
      </c>
      <c r="L39" s="31" t="e">
        <f t="shared" si="1"/>
        <v>#DIV/0!</v>
      </c>
    </row>
    <row r="40" spans="1:12" s="36" customFormat="1" ht="41.4" customHeight="1" thickBot="1" x14ac:dyDescent="0.5">
      <c r="A40" s="49"/>
      <c r="B40" s="44" t="s">
        <v>47</v>
      </c>
      <c r="C40" s="50">
        <f>C19+C35+C37+C39</f>
        <v>1012738</v>
      </c>
      <c r="D40" s="50">
        <f t="shared" ref="D40:K40" si="4">D19+D35+D37+D39</f>
        <v>895186.24166059331</v>
      </c>
      <c r="E40" s="50">
        <f t="shared" si="4"/>
        <v>291120</v>
      </c>
      <c r="F40" s="50">
        <f t="shared" si="4"/>
        <v>98010.738434681902</v>
      </c>
      <c r="G40" s="56">
        <f t="shared" si="0"/>
        <v>10.948642178958144</v>
      </c>
      <c r="H40" s="50">
        <f t="shared" si="4"/>
        <v>1161792</v>
      </c>
      <c r="I40" s="50">
        <f t="shared" si="4"/>
        <v>949357.173221</v>
      </c>
      <c r="J40" s="50">
        <f t="shared" si="4"/>
        <v>126892</v>
      </c>
      <c r="K40" s="50">
        <f t="shared" si="4"/>
        <v>92586.181022900011</v>
      </c>
      <c r="L40" s="35">
        <f t="shared" si="1"/>
        <v>9.7525129250113078</v>
      </c>
    </row>
    <row r="41" spans="1:12" x14ac:dyDescent="0.3">
      <c r="K41" s="51" t="s">
        <v>48</v>
      </c>
    </row>
  </sheetData>
  <mergeCells count="14">
    <mergeCell ref="L4:L5"/>
    <mergeCell ref="M4:M5"/>
    <mergeCell ref="C6:D6"/>
    <mergeCell ref="J6:K6"/>
    <mergeCell ref="J1:K1"/>
    <mergeCell ref="A2:L2"/>
    <mergeCell ref="A3:L3"/>
    <mergeCell ref="A4:A5"/>
    <mergeCell ref="B4:B5"/>
    <mergeCell ref="C4:D4"/>
    <mergeCell ref="E4:F4"/>
    <mergeCell ref="G4:G5"/>
    <mergeCell ref="H4:I4"/>
    <mergeCell ref="J4:K4"/>
  </mergeCells>
  <pageMargins left="0.39" right="0.18" top="0.7" bottom="0.32" header="0.3" footer="0.17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NPA PMMY Y-o-Y</vt:lpstr>
      <vt:lpstr>'NPA PMMY Y-o-Y'!Print_Area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Pnb</cp:lastModifiedBy>
  <cp:lastPrinted>2024-02-14T10:07:17Z</cp:lastPrinted>
  <dcterms:created xsi:type="dcterms:W3CDTF">2022-12-17T05:55:33Z</dcterms:created>
  <dcterms:modified xsi:type="dcterms:W3CDTF">2024-02-14T10:07:25Z</dcterms:modified>
</cp:coreProperties>
</file>