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1760"/>
  </bookViews>
  <sheets>
    <sheet name="DEC 23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2" l="1"/>
  <c r="F41" i="2"/>
  <c r="G41" i="2"/>
  <c r="H41" i="2"/>
  <c r="D41" i="2"/>
  <c r="J39" i="2"/>
  <c r="E50" i="2" l="1"/>
  <c r="F50" i="2"/>
  <c r="G50" i="2"/>
  <c r="H50" i="2"/>
  <c r="D50" i="2"/>
  <c r="I26" i="2"/>
  <c r="J26" i="2"/>
  <c r="I10" i="2" l="1"/>
  <c r="I11" i="2"/>
  <c r="I12" i="2"/>
  <c r="I13" i="2"/>
  <c r="I14" i="2"/>
  <c r="I15" i="2"/>
  <c r="I16" i="2"/>
  <c r="I17" i="2"/>
  <c r="I18" i="2"/>
  <c r="I19" i="2"/>
  <c r="I20" i="2"/>
  <c r="I22" i="2"/>
  <c r="I23" i="2"/>
  <c r="I24" i="2"/>
  <c r="I27" i="2"/>
  <c r="I28" i="2"/>
  <c r="I29" i="2"/>
  <c r="I30" i="2"/>
  <c r="I31" i="2"/>
  <c r="I32" i="2"/>
  <c r="I33" i="2"/>
  <c r="I34" i="2"/>
  <c r="I35" i="2"/>
  <c r="I36" i="2"/>
  <c r="I37" i="2"/>
  <c r="I40" i="2"/>
  <c r="I43" i="2"/>
  <c r="I46" i="2"/>
  <c r="J10" i="2"/>
  <c r="J11" i="2"/>
  <c r="J12" i="2"/>
  <c r="J13" i="2"/>
  <c r="J14" i="2"/>
  <c r="J15" i="2"/>
  <c r="J16" i="2"/>
  <c r="J17" i="2"/>
  <c r="J18" i="2"/>
  <c r="J19" i="2"/>
  <c r="J20" i="2"/>
  <c r="J22" i="2"/>
  <c r="J23" i="2"/>
  <c r="J24" i="2"/>
  <c r="J27" i="2"/>
  <c r="J28" i="2"/>
  <c r="J29" i="2"/>
  <c r="J30" i="2"/>
  <c r="J31" i="2"/>
  <c r="J32" i="2"/>
  <c r="J33" i="2"/>
  <c r="J34" i="2"/>
  <c r="J35" i="2"/>
  <c r="J36" i="2"/>
  <c r="J37" i="2"/>
  <c r="J40" i="2"/>
  <c r="J43" i="2"/>
  <c r="J46" i="2"/>
  <c r="J9" i="2"/>
  <c r="I9" i="2"/>
  <c r="E21" i="2"/>
  <c r="F21" i="2"/>
  <c r="G21" i="2"/>
  <c r="H21" i="2"/>
  <c r="D21" i="2"/>
  <c r="I21" i="2" l="1"/>
  <c r="J21" i="2"/>
  <c r="F38" i="2"/>
  <c r="D38" i="2"/>
  <c r="E38" i="2"/>
  <c r="H38" i="2"/>
  <c r="D44" i="2"/>
  <c r="E44" i="2"/>
  <c r="F44" i="2"/>
  <c r="G44" i="2"/>
  <c r="H44" i="2"/>
  <c r="D47" i="2"/>
  <c r="E47" i="2"/>
  <c r="F47" i="2"/>
  <c r="G47" i="2"/>
  <c r="H47" i="2"/>
  <c r="E42" i="2" l="1"/>
  <c r="J47" i="2"/>
  <c r="I47" i="2"/>
  <c r="J44" i="2"/>
  <c r="I44" i="2"/>
  <c r="I41" i="2"/>
  <c r="J41" i="2"/>
  <c r="J38" i="2"/>
  <c r="E45" i="2"/>
  <c r="E52" i="2" s="1"/>
  <c r="F42" i="2"/>
  <c r="F45" i="2" s="1"/>
  <c r="F52" i="2" s="1"/>
  <c r="D42" i="2"/>
  <c r="D45" i="2" s="1"/>
  <c r="D52" i="2" s="1"/>
  <c r="H42" i="2"/>
  <c r="G38" i="2"/>
  <c r="I38" i="2" s="1"/>
  <c r="J42" i="2" l="1"/>
  <c r="G42" i="2"/>
  <c r="G45" i="2" s="1"/>
  <c r="G52" i="2" s="1"/>
  <c r="H45" i="2"/>
  <c r="I45" i="2" l="1"/>
  <c r="J45" i="2"/>
  <c r="I42" i="2"/>
  <c r="H52" i="2"/>
  <c r="J52" i="2" l="1"/>
  <c r="I52" i="2"/>
</calcChain>
</file>

<file path=xl/sharedStrings.xml><?xml version="1.0" encoding="utf-8"?>
<sst xmlns="http://schemas.openxmlformats.org/spreadsheetml/2006/main" count="59" uniqueCount="59">
  <si>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</si>
  <si>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</si>
  <si>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</si>
  <si>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</si>
  <si>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</si>
  <si>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</si>
  <si>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</si>
  <si>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</si>
  <si>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</si>
  <si>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</si>
  <si>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</si>
  <si>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</si>
  <si>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</si>
  <si>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</si>
  <si>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</si>
  <si>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</si>
  <si>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</si>
  <si>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</si>
  <si>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</si>
  <si>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</si>
  <si>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</si>
  <si>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</si>
  <si>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</si>
  <si>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</si>
  <si>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</si>
  <si>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</si>
  <si>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</si>
  <si>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Karnataka Bank</t>
  </si>
  <si>
    <t>Karur Vysya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</si>
  <si>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</si>
  <si>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</si>
  <si>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</si>
  <si>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</si>
  <si>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</si>
  <si>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</si>
  <si>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</si>
  <si>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</si>
  <si>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</si>
  <si>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</si>
  <si>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</si>
  <si>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</si>
  <si>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</si>
  <si>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</si>
  <si>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</si>
  <si>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</si>
  <si>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</si>
  <si>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</si>
  <si>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</si>
  <si>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</si>
  <si>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JALANDHAR</t>
  </si>
  <si>
    <t>South Indian Bank</t>
  </si>
  <si>
    <t>.</t>
  </si>
  <si>
    <t>Bandhan Bank</t>
  </si>
  <si>
    <t>RBL Bank Ltd.</t>
  </si>
  <si>
    <t>Dhan Laxmi Bank</t>
  </si>
  <si>
    <t>SIDBI/CUCB</t>
  </si>
  <si>
    <t>AU Small Finance Bank</t>
  </si>
  <si>
    <t>CD RATIO OF BANKS AS ON 31.12.2023 (Net of NRE Deposit)</t>
  </si>
  <si>
    <t>Annexure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</si>
</sst>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 "/>
    <numFmt numFmtId="165" formatCode="0;[Red]0"/>
  </numFmts>
  <fonts count="11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1"/>
      <color indexed="8"/>
      <name val="Calibri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b/>
      <sz val="14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/>
    <xf numFmtId="2" fontId="7" fillId="2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top" wrapText="1"/>
    </xf>
    <xf numFmtId="1" fontId="1" fillId="2" borderId="1" xfId="0" applyNumberFormat="1" applyFont="1" applyFill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3" fillId="0" borderId="0" xfId="0" applyFont="1"/>
    <xf numFmtId="1" fontId="1" fillId="0" borderId="1" xfId="0" applyNumberFormat="1" applyFont="1" applyBorder="1" applyAlignment="1">
      <alignment horizontal="left" vertical="top"/>
    </xf>
    <xf numFmtId="1" fontId="7" fillId="2" borderId="1" xfId="0" applyNumberFormat="1" applyFont="1" applyFill="1" applyBorder="1" applyAlignment="1" applyProtection="1">
      <alignment vertical="center"/>
      <protection locked="0"/>
    </xf>
    <xf numFmtId="1" fontId="7" fillId="0" borderId="1" xfId="0" applyNumberFormat="1" applyFont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>
      <alignment horizontal="left" vertical="top"/>
    </xf>
    <xf numFmtId="0" fontId="7" fillId="2" borderId="0" xfId="0" applyFont="1" applyFill="1"/>
    <xf numFmtId="1" fontId="1" fillId="0" borderId="1" xfId="0" applyNumberFormat="1" applyFont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 applyProtection="1">
      <alignment horizontal="right" vertical="center"/>
      <protection locked="0"/>
    </xf>
    <xf numFmtId="164" fontId="1" fillId="2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 applyProtection="1">
      <alignment horizontal="right" vertical="center"/>
      <protection locked="0"/>
    </xf>
    <xf numFmtId="1" fontId="7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65" fontId="9" fillId="0" borderId="1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Border="1" applyAlignment="1">
      <alignment horizontal="left" vertical="top" wrapText="1"/>
    </xf>
    <xf numFmtId="1" fontId="10" fillId="0" borderId="1" xfId="1" applyNumberFormat="1" applyFont="1" applyFill="1" applyBorder="1" applyAlignment="1" applyProtection="1">
      <alignment horizontal="right" vertical="center"/>
      <protection locked="0"/>
    </xf>
    <xf numFmtId="165" fontId="7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>
      <alignment horizontal="left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3"/>
  <sheetViews>
    <sheetView tabSelected="1" workbookViewId="0">
      <selection activeCell="E13" sqref="E13"/>
    </sheetView>
  </sheetViews>
  <sheetFormatPr defaultRowHeight="14.4" x14ac:dyDescent="0.3"/>
  <cols>
    <col min="1" max="1" width="8.88671875" style="23"/>
    <col min="2" max="2" width="7.6640625" style="23" customWidth="1"/>
    <col min="3" max="3" width="35.6640625" style="23" customWidth="1"/>
    <col min="4" max="4" width="13" style="23" customWidth="1"/>
    <col min="5" max="5" width="15" style="23" customWidth="1"/>
    <col min="6" max="6" width="15.109375" style="23" customWidth="1"/>
    <col min="7" max="7" width="13.6640625" style="23" customWidth="1"/>
    <col min="8" max="8" width="13.33203125" style="23" customWidth="1"/>
    <col min="9" max="9" width="10.6640625" style="23" customWidth="1"/>
    <col min="10" max="10" width="13.44140625" style="23" customWidth="1"/>
    <col min="11" max="16384" width="8.88671875" style="23"/>
  </cols>
  <sheetData>
    <row r="2" spans="2:10" ht="15" thickBot="1" x14ac:dyDescent="0.35">
      <c r="I2" s="14" t="s">
        <v>58</v>
      </c>
      <c r="J2" s="14"/>
    </row>
    <row r="3" spans="2:10" ht="19.95" customHeight="1" thickBot="1" x14ac:dyDescent="0.4">
      <c r="B3" s="15" t="s">
        <v>49</v>
      </c>
      <c r="C3" s="15"/>
      <c r="D3" s="15"/>
      <c r="E3" s="15"/>
      <c r="F3" s="15"/>
      <c r="G3" s="15"/>
      <c r="H3" s="15"/>
      <c r="I3" s="15"/>
      <c r="J3" s="15"/>
    </row>
    <row r="4" spans="2:10" ht="15.6" customHeight="1" thickBot="1" x14ac:dyDescent="0.35">
      <c r="B4" s="17" t="s">
        <v>57</v>
      </c>
      <c r="C4" s="17"/>
      <c r="D4" s="17"/>
      <c r="E4" s="17"/>
      <c r="F4" s="17"/>
      <c r="G4" s="17"/>
      <c r="H4" s="17"/>
      <c r="I4" s="17"/>
      <c r="J4" s="17"/>
    </row>
    <row r="5" spans="2:10" ht="13.65" customHeight="1" thickBot="1" x14ac:dyDescent="0.35">
      <c r="B5" s="16" t="s">
        <v>0</v>
      </c>
      <c r="C5" s="16"/>
      <c r="D5" s="16"/>
      <c r="E5" s="16"/>
      <c r="F5" s="16"/>
      <c r="G5" s="16"/>
      <c r="H5" s="16"/>
      <c r="I5" s="16"/>
      <c r="J5" s="16"/>
    </row>
    <row r="6" spans="2:10" s="24" customFormat="1" ht="39" customHeight="1" thickBot="1" x14ac:dyDescent="0.3">
      <c r="B6" s="18" t="s">
        <v>5</v>
      </c>
      <c r="C6" s="18" t="s">
        <v>1</v>
      </c>
      <c r="D6" s="19" t="s">
        <v>40</v>
      </c>
      <c r="E6" s="19" t="s">
        <v>41</v>
      </c>
      <c r="F6" s="22" t="s">
        <v>42</v>
      </c>
      <c r="G6" s="19" t="s">
        <v>43</v>
      </c>
      <c r="H6" s="19" t="s">
        <v>44</v>
      </c>
      <c r="I6" s="20" t="s">
        <v>45</v>
      </c>
      <c r="J6" s="21" t="s">
        <v>46</v>
      </c>
    </row>
    <row r="7" spans="2:10" s="24" customFormat="1" ht="30" customHeight="1" thickBot="1" x14ac:dyDescent="0.3">
      <c r="B7" s="18"/>
      <c r="C7" s="18"/>
      <c r="D7" s="19"/>
      <c r="E7" s="19"/>
      <c r="F7" s="22"/>
      <c r="G7" s="19"/>
      <c r="H7" s="19"/>
      <c r="I7" s="20"/>
      <c r="J7" s="21"/>
    </row>
    <row r="8" spans="2:10" s="25" customFormat="1" ht="15.75" customHeight="1" thickBot="1" x14ac:dyDescent="0.3">
      <c r="B8" s="3"/>
      <c r="C8" s="3"/>
      <c r="D8" s="4">
        <v>1</v>
      </c>
      <c r="E8" s="4">
        <v>2</v>
      </c>
      <c r="F8" s="5">
        <v>3</v>
      </c>
      <c r="G8" s="4">
        <v>4</v>
      </c>
      <c r="H8" s="4">
        <v>5</v>
      </c>
      <c r="I8" s="4">
        <v>6</v>
      </c>
      <c r="J8" s="6">
        <v>7</v>
      </c>
    </row>
    <row r="9" spans="2:10" s="24" customFormat="1" ht="18.899999999999999" customHeight="1" thickBot="1" x14ac:dyDescent="0.3">
      <c r="B9" s="1">
        <v>1</v>
      </c>
      <c r="C9" s="26" t="s">
        <v>6</v>
      </c>
      <c r="D9" s="27">
        <v>26</v>
      </c>
      <c r="E9" s="27">
        <v>264134</v>
      </c>
      <c r="F9" s="27">
        <v>28233</v>
      </c>
      <c r="G9" s="27">
        <v>235901</v>
      </c>
      <c r="H9" s="27">
        <v>98960</v>
      </c>
      <c r="I9" s="10">
        <f>H9/G9*100</f>
        <v>41.949800975833085</v>
      </c>
      <c r="J9" s="10">
        <f>H9/E9*100</f>
        <v>37.465831736921409</v>
      </c>
    </row>
    <row r="10" spans="2:10" s="24" customFormat="1" ht="18.899999999999999" customHeight="1" thickBot="1" x14ac:dyDescent="0.3">
      <c r="B10" s="1">
        <v>2</v>
      </c>
      <c r="C10" s="26" t="s">
        <v>7</v>
      </c>
      <c r="D10" s="27">
        <v>21</v>
      </c>
      <c r="E10" s="27">
        <v>271976</v>
      </c>
      <c r="F10" s="27">
        <v>108688</v>
      </c>
      <c r="G10" s="27">
        <v>163288</v>
      </c>
      <c r="H10" s="27">
        <v>75648</v>
      </c>
      <c r="I10" s="10">
        <f t="shared" ref="I10:I52" si="0">H10/G10*100</f>
        <v>46.327960413502524</v>
      </c>
      <c r="J10" s="10">
        <f t="shared" ref="J10:J52" si="1">H10/E10*100</f>
        <v>27.814218901667793</v>
      </c>
    </row>
    <row r="11" spans="2:10" s="24" customFormat="1" ht="18.899999999999999" customHeight="1" thickBot="1" x14ac:dyDescent="0.3">
      <c r="B11" s="1">
        <v>3</v>
      </c>
      <c r="C11" s="26" t="s">
        <v>8</v>
      </c>
      <c r="D11" s="27">
        <v>2</v>
      </c>
      <c r="E11" s="27">
        <v>10147</v>
      </c>
      <c r="F11" s="27">
        <v>1193</v>
      </c>
      <c r="G11" s="27">
        <v>8954</v>
      </c>
      <c r="H11" s="27">
        <v>12338</v>
      </c>
      <c r="I11" s="10">
        <f t="shared" si="0"/>
        <v>137.79316506589234</v>
      </c>
      <c r="J11" s="10">
        <f t="shared" si="1"/>
        <v>121.59258894254459</v>
      </c>
    </row>
    <row r="12" spans="2:10" s="24" customFormat="1" ht="18.899999999999999" customHeight="1" thickBot="1" x14ac:dyDescent="0.3">
      <c r="B12" s="1">
        <v>4</v>
      </c>
      <c r="C12" s="26" t="s">
        <v>9</v>
      </c>
      <c r="D12" s="27">
        <v>50</v>
      </c>
      <c r="E12" s="27">
        <v>613019</v>
      </c>
      <c r="F12" s="27">
        <v>67260</v>
      </c>
      <c r="G12" s="27">
        <v>545759</v>
      </c>
      <c r="H12" s="27">
        <v>185790</v>
      </c>
      <c r="I12" s="10">
        <f t="shared" si="0"/>
        <v>34.042498612024723</v>
      </c>
      <c r="J12" s="10">
        <f t="shared" si="1"/>
        <v>30.307380358520696</v>
      </c>
    </row>
    <row r="13" spans="2:10" s="24" customFormat="1" ht="18.899999999999999" customHeight="1" thickBot="1" x14ac:dyDescent="0.3">
      <c r="B13" s="1">
        <v>5</v>
      </c>
      <c r="C13" s="26" t="s">
        <v>10</v>
      </c>
      <c r="D13" s="28">
        <v>17</v>
      </c>
      <c r="E13" s="27">
        <v>126478</v>
      </c>
      <c r="F13" s="27">
        <v>8042</v>
      </c>
      <c r="G13" s="27">
        <v>118436</v>
      </c>
      <c r="H13" s="27">
        <v>43281</v>
      </c>
      <c r="I13" s="10">
        <f t="shared" si="0"/>
        <v>36.543787361950756</v>
      </c>
      <c r="J13" s="10">
        <f t="shared" si="1"/>
        <v>34.220180584765728</v>
      </c>
    </row>
    <row r="14" spans="2:10" s="30" customFormat="1" ht="18.899999999999999" customHeight="1" thickBot="1" x14ac:dyDescent="0.3">
      <c r="B14" s="7">
        <v>6</v>
      </c>
      <c r="C14" s="29" t="s">
        <v>11</v>
      </c>
      <c r="D14" s="27">
        <v>25</v>
      </c>
      <c r="E14" s="27">
        <v>211792</v>
      </c>
      <c r="F14" s="27">
        <v>900</v>
      </c>
      <c r="G14" s="27">
        <v>210892</v>
      </c>
      <c r="H14" s="27">
        <v>50242</v>
      </c>
      <c r="I14" s="10">
        <f t="shared" si="0"/>
        <v>23.82356846158223</v>
      </c>
      <c r="J14" s="10">
        <f t="shared" si="1"/>
        <v>23.722331343960114</v>
      </c>
    </row>
    <row r="15" spans="2:10" s="24" customFormat="1" ht="18.899999999999999" customHeight="1" thickBot="1" x14ac:dyDescent="0.3">
      <c r="B15" s="1">
        <v>7</v>
      </c>
      <c r="C15" s="26" t="s">
        <v>12</v>
      </c>
      <c r="D15" s="27">
        <v>15</v>
      </c>
      <c r="E15" s="27">
        <v>134313</v>
      </c>
      <c r="F15" s="27">
        <v>9644</v>
      </c>
      <c r="G15" s="27">
        <v>124669</v>
      </c>
      <c r="H15" s="27">
        <v>20531</v>
      </c>
      <c r="I15" s="10">
        <f t="shared" si="0"/>
        <v>16.46840834529835</v>
      </c>
      <c r="J15" s="10">
        <f t="shared" si="1"/>
        <v>15.285936580971313</v>
      </c>
    </row>
    <row r="16" spans="2:10" s="24" customFormat="1" ht="18.899999999999999" customHeight="1" thickBot="1" x14ac:dyDescent="0.3">
      <c r="B16" s="1">
        <v>8</v>
      </c>
      <c r="C16" s="26" t="s">
        <v>13</v>
      </c>
      <c r="D16" s="27">
        <v>50</v>
      </c>
      <c r="E16" s="27">
        <v>453752</v>
      </c>
      <c r="F16" s="27">
        <v>893</v>
      </c>
      <c r="G16" s="27">
        <v>452859</v>
      </c>
      <c r="H16" s="27">
        <v>97963</v>
      </c>
      <c r="I16" s="10">
        <f t="shared" si="0"/>
        <v>21.632119489730801</v>
      </c>
      <c r="J16" s="10">
        <f t="shared" si="1"/>
        <v>21.589546712741761</v>
      </c>
    </row>
    <row r="17" spans="2:10" s="24" customFormat="1" ht="18.899999999999999" customHeight="1" thickBot="1" x14ac:dyDescent="0.3">
      <c r="B17" s="1">
        <v>9</v>
      </c>
      <c r="C17" s="26" t="s">
        <v>14</v>
      </c>
      <c r="D17" s="27">
        <v>104</v>
      </c>
      <c r="E17" s="27">
        <v>2009316</v>
      </c>
      <c r="F17" s="27">
        <v>4207</v>
      </c>
      <c r="G17" s="27">
        <v>2005109</v>
      </c>
      <c r="H17" s="27">
        <v>390241</v>
      </c>
      <c r="I17" s="10">
        <f t="shared" si="0"/>
        <v>19.462333469153048</v>
      </c>
      <c r="J17" s="10">
        <f t="shared" si="1"/>
        <v>19.421584260514525</v>
      </c>
    </row>
    <row r="18" spans="2:10" s="24" customFormat="1" ht="18.899999999999999" customHeight="1" thickBot="1" x14ac:dyDescent="0.3">
      <c r="B18" s="1">
        <v>10</v>
      </c>
      <c r="C18" s="26" t="s">
        <v>15</v>
      </c>
      <c r="D18" s="27">
        <v>73</v>
      </c>
      <c r="E18" s="27">
        <v>1749920</v>
      </c>
      <c r="F18" s="27">
        <v>26210</v>
      </c>
      <c r="G18" s="27">
        <v>1723710</v>
      </c>
      <c r="H18" s="27">
        <v>312495</v>
      </c>
      <c r="I18" s="10">
        <f t="shared" si="0"/>
        <v>18.129209669840055</v>
      </c>
      <c r="J18" s="10">
        <f t="shared" si="1"/>
        <v>17.857673493645425</v>
      </c>
    </row>
    <row r="19" spans="2:10" s="24" customFormat="1" ht="18.899999999999999" customHeight="1" thickBot="1" x14ac:dyDescent="0.3">
      <c r="B19" s="1">
        <v>11</v>
      </c>
      <c r="C19" s="26" t="s">
        <v>16</v>
      </c>
      <c r="D19" s="27">
        <v>37</v>
      </c>
      <c r="E19" s="27">
        <v>246534</v>
      </c>
      <c r="F19" s="27">
        <v>28627</v>
      </c>
      <c r="G19" s="27">
        <v>217907</v>
      </c>
      <c r="H19" s="27">
        <v>73085</v>
      </c>
      <c r="I19" s="10">
        <f t="shared" si="0"/>
        <v>33.539537509120862</v>
      </c>
      <c r="J19" s="10">
        <f t="shared" si="1"/>
        <v>29.64499825581867</v>
      </c>
    </row>
    <row r="20" spans="2:10" s="24" customFormat="1" ht="18.899999999999999" customHeight="1" thickBot="1" x14ac:dyDescent="0.3">
      <c r="B20" s="1">
        <v>12</v>
      </c>
      <c r="C20" s="26" t="s">
        <v>17</v>
      </c>
      <c r="D20" s="27">
        <v>40</v>
      </c>
      <c r="E20" s="27">
        <v>506053</v>
      </c>
      <c r="F20" s="27">
        <v>138810</v>
      </c>
      <c r="G20" s="27">
        <v>367244</v>
      </c>
      <c r="H20" s="27">
        <v>157714</v>
      </c>
      <c r="I20" s="10">
        <f t="shared" si="0"/>
        <v>42.945289780091713</v>
      </c>
      <c r="J20" s="10">
        <f t="shared" si="1"/>
        <v>31.165510331921752</v>
      </c>
    </row>
    <row r="21" spans="2:10" s="24" customFormat="1" ht="18.899999999999999" customHeight="1" thickBot="1" x14ac:dyDescent="0.3">
      <c r="B21" s="1"/>
      <c r="C21" s="8" t="s">
        <v>18</v>
      </c>
      <c r="D21" s="9">
        <f>D9+D10+D11+D12+D13+D14+D15+D16+D17+D18+D19+D20</f>
        <v>460</v>
      </c>
      <c r="E21" s="9">
        <f t="shared" ref="E21:H21" si="2">E9+E10+E11+E12+E13+E14+E15+E16+E17+E18+E19+E20</f>
        <v>6597434</v>
      </c>
      <c r="F21" s="9">
        <f t="shared" si="2"/>
        <v>422707</v>
      </c>
      <c r="G21" s="9">
        <f t="shared" si="2"/>
        <v>6174728</v>
      </c>
      <c r="H21" s="9">
        <f t="shared" si="2"/>
        <v>1518288</v>
      </c>
      <c r="I21" s="10">
        <f t="shared" si="0"/>
        <v>24.588743018315949</v>
      </c>
      <c r="J21" s="10">
        <f t="shared" si="1"/>
        <v>23.01331093270505</v>
      </c>
    </row>
    <row r="22" spans="2:10" s="24" customFormat="1" ht="18.899999999999999" customHeight="1" thickBot="1" x14ac:dyDescent="0.3">
      <c r="B22" s="1">
        <v>13</v>
      </c>
      <c r="C22" s="26" t="s">
        <v>19</v>
      </c>
      <c r="D22" s="2">
        <v>32</v>
      </c>
      <c r="E22" s="31">
        <v>227749</v>
      </c>
      <c r="F22" s="32">
        <v>24813</v>
      </c>
      <c r="G22" s="33">
        <v>202936</v>
      </c>
      <c r="H22" s="31">
        <v>168553</v>
      </c>
      <c r="I22" s="10">
        <f t="shared" si="0"/>
        <v>83.057220010249537</v>
      </c>
      <c r="J22" s="10">
        <f t="shared" si="1"/>
        <v>74.008228356655792</v>
      </c>
    </row>
    <row r="23" spans="2:10" s="24" customFormat="1" ht="18.899999999999999" customHeight="1" thickBot="1" x14ac:dyDescent="0.3">
      <c r="B23" s="1">
        <v>14</v>
      </c>
      <c r="C23" s="26" t="s">
        <v>52</v>
      </c>
      <c r="D23" s="2">
        <v>1</v>
      </c>
      <c r="E23" s="2">
        <v>10836</v>
      </c>
      <c r="F23" s="32">
        <v>1249</v>
      </c>
      <c r="G23" s="33">
        <v>9587</v>
      </c>
      <c r="H23" s="2">
        <v>8698</v>
      </c>
      <c r="I23" s="10">
        <f t="shared" si="0"/>
        <v>90.727026181287158</v>
      </c>
      <c r="J23" s="10">
        <f t="shared" si="1"/>
        <v>80.269472129937242</v>
      </c>
    </row>
    <row r="24" spans="2:10" s="24" customFormat="1" ht="18.899999999999999" customHeight="1" thickBot="1" x14ac:dyDescent="0.3">
      <c r="B24" s="1">
        <v>15</v>
      </c>
      <c r="C24" s="26" t="s">
        <v>20</v>
      </c>
      <c r="D24" s="2">
        <v>1</v>
      </c>
      <c r="E24" s="2">
        <v>34382</v>
      </c>
      <c r="F24" s="32"/>
      <c r="G24" s="33">
        <v>34382</v>
      </c>
      <c r="H24" s="2">
        <v>8209</v>
      </c>
      <c r="I24" s="10">
        <f t="shared" si="0"/>
        <v>23.875865278343319</v>
      </c>
      <c r="J24" s="10">
        <f t="shared" si="1"/>
        <v>23.875865278343319</v>
      </c>
    </row>
    <row r="25" spans="2:10" s="24" customFormat="1" ht="18.899999999999999" customHeight="1" thickBot="1" x14ac:dyDescent="0.3">
      <c r="B25" s="1">
        <v>16</v>
      </c>
      <c r="C25" s="26" t="s">
        <v>54</v>
      </c>
      <c r="D25" s="2">
        <v>1</v>
      </c>
      <c r="E25" s="2">
        <v>1423</v>
      </c>
      <c r="F25" s="32">
        <v>60</v>
      </c>
      <c r="G25" s="33">
        <v>1363</v>
      </c>
      <c r="H25" s="2">
        <v>1154</v>
      </c>
      <c r="I25" s="10"/>
      <c r="J25" s="10"/>
    </row>
    <row r="26" spans="2:10" s="24" customFormat="1" ht="18.899999999999999" customHeight="1" thickBot="1" x14ac:dyDescent="0.3">
      <c r="B26" s="1">
        <v>17</v>
      </c>
      <c r="C26" s="26" t="s">
        <v>21</v>
      </c>
      <c r="D26" s="34">
        <v>1</v>
      </c>
      <c r="E26" s="35">
        <v>10589</v>
      </c>
      <c r="F26" s="36">
        <v>496</v>
      </c>
      <c r="G26" s="34">
        <v>10093</v>
      </c>
      <c r="H26" s="37">
        <v>6086</v>
      </c>
      <c r="I26" s="10">
        <f t="shared" si="0"/>
        <v>60.299217279302489</v>
      </c>
      <c r="J26" s="10">
        <f t="shared" si="1"/>
        <v>57.474737935593545</v>
      </c>
    </row>
    <row r="27" spans="2:10" s="24" customFormat="1" ht="18.899999999999999" customHeight="1" thickBot="1" x14ac:dyDescent="0.3">
      <c r="B27" s="1">
        <v>18</v>
      </c>
      <c r="C27" s="26" t="s">
        <v>22</v>
      </c>
      <c r="D27" s="2">
        <v>56</v>
      </c>
      <c r="E27" s="2">
        <v>874252</v>
      </c>
      <c r="F27" s="32">
        <v>72533</v>
      </c>
      <c r="G27" s="33">
        <v>801719</v>
      </c>
      <c r="H27" s="2">
        <v>606900</v>
      </c>
      <c r="I27" s="10">
        <f t="shared" si="0"/>
        <v>75.699839968866897</v>
      </c>
      <c r="J27" s="10">
        <f t="shared" si="1"/>
        <v>69.419343621747515</v>
      </c>
    </row>
    <row r="28" spans="2:10" s="24" customFormat="1" ht="18.899999999999999" customHeight="1" thickBot="1" x14ac:dyDescent="0.3">
      <c r="B28" s="1">
        <v>19</v>
      </c>
      <c r="C28" s="26" t="s">
        <v>23</v>
      </c>
      <c r="D28" s="2">
        <v>6</v>
      </c>
      <c r="E28" s="2">
        <v>39516</v>
      </c>
      <c r="F28" s="32">
        <v>10012</v>
      </c>
      <c r="G28" s="33">
        <v>29504</v>
      </c>
      <c r="H28" s="2">
        <v>23721</v>
      </c>
      <c r="I28" s="10">
        <f t="shared" si="0"/>
        <v>80.399267895878523</v>
      </c>
      <c r="J28" s="10">
        <f t="shared" si="1"/>
        <v>60.028849073792891</v>
      </c>
    </row>
    <row r="29" spans="2:10" s="24" customFormat="1" ht="18" customHeight="1" thickBot="1" x14ac:dyDescent="0.3">
      <c r="B29" s="1">
        <v>20</v>
      </c>
      <c r="C29" s="26" t="s">
        <v>24</v>
      </c>
      <c r="D29" s="38">
        <v>34</v>
      </c>
      <c r="E29" s="39">
        <v>331120</v>
      </c>
      <c r="F29" s="32">
        <v>30121</v>
      </c>
      <c r="G29" s="33">
        <v>300999</v>
      </c>
      <c r="H29" s="38">
        <v>219278</v>
      </c>
      <c r="I29" s="10">
        <f t="shared" si="0"/>
        <v>72.850075913873468</v>
      </c>
      <c r="J29" s="10">
        <f t="shared" si="1"/>
        <v>66.223121526938883</v>
      </c>
    </row>
    <row r="30" spans="2:10" s="24" customFormat="1" ht="18.899999999999999" customHeight="1" thickBot="1" x14ac:dyDescent="0.3">
      <c r="B30" s="1">
        <v>21</v>
      </c>
      <c r="C30" s="26" t="s">
        <v>25</v>
      </c>
      <c r="D30" s="40">
        <v>15</v>
      </c>
      <c r="E30" s="41">
        <v>47450</v>
      </c>
      <c r="F30" s="42">
        <v>5471</v>
      </c>
      <c r="G30" s="43">
        <v>41979</v>
      </c>
      <c r="H30" s="44">
        <v>22584</v>
      </c>
      <c r="I30" s="10">
        <f t="shared" si="0"/>
        <v>53.798327735296212</v>
      </c>
      <c r="J30" s="10">
        <f t="shared" si="1"/>
        <v>47.595363540569018</v>
      </c>
    </row>
    <row r="31" spans="2:10" s="24" customFormat="1" ht="18.899999999999999" customHeight="1" thickBot="1" x14ac:dyDescent="0.3">
      <c r="B31" s="1">
        <v>22</v>
      </c>
      <c r="C31" s="45" t="s">
        <v>26</v>
      </c>
      <c r="D31" s="43">
        <v>1</v>
      </c>
      <c r="E31" s="41">
        <v>7858</v>
      </c>
      <c r="F31" s="42">
        <v>650</v>
      </c>
      <c r="G31" s="43">
        <v>7208</v>
      </c>
      <c r="H31" s="41">
        <v>5640</v>
      </c>
      <c r="I31" s="10">
        <f t="shared" si="0"/>
        <v>78.246392896781359</v>
      </c>
      <c r="J31" s="10">
        <f t="shared" si="1"/>
        <v>71.773988292186303</v>
      </c>
    </row>
    <row r="32" spans="2:10" s="24" customFormat="1" ht="18.899999999999999" customHeight="1" thickBot="1" x14ac:dyDescent="0.3">
      <c r="B32" s="1">
        <v>23</v>
      </c>
      <c r="C32" s="26" t="s">
        <v>27</v>
      </c>
      <c r="D32" s="38">
        <v>1</v>
      </c>
      <c r="E32" s="41">
        <v>6557</v>
      </c>
      <c r="F32" s="42">
        <v>270</v>
      </c>
      <c r="G32" s="43">
        <v>6297</v>
      </c>
      <c r="H32" s="41">
        <v>1952</v>
      </c>
      <c r="I32" s="10">
        <f t="shared" si="0"/>
        <v>30.998888359536288</v>
      </c>
      <c r="J32" s="10">
        <f t="shared" si="1"/>
        <v>29.769711758426109</v>
      </c>
    </row>
    <row r="33" spans="2:10" s="24" customFormat="1" ht="18.899999999999999" customHeight="1" thickBot="1" x14ac:dyDescent="0.3">
      <c r="B33" s="1">
        <v>24</v>
      </c>
      <c r="C33" s="26" t="s">
        <v>28</v>
      </c>
      <c r="D33" s="40">
        <v>1</v>
      </c>
      <c r="E33" s="46">
        <v>5514</v>
      </c>
      <c r="F33" s="42">
        <v>240</v>
      </c>
      <c r="G33" s="43">
        <v>5274</v>
      </c>
      <c r="H33" s="43">
        <v>1539</v>
      </c>
      <c r="I33" s="10">
        <f t="shared" si="0"/>
        <v>29.180887372013654</v>
      </c>
      <c r="J33" s="10">
        <f t="shared" si="1"/>
        <v>27.910772578890096</v>
      </c>
    </row>
    <row r="34" spans="2:10" s="24" customFormat="1" ht="18.899999999999999" customHeight="1" thickBot="1" x14ac:dyDescent="0.3">
      <c r="B34" s="1">
        <v>25</v>
      </c>
      <c r="C34" s="26" t="s">
        <v>29</v>
      </c>
      <c r="D34" s="34">
        <v>14</v>
      </c>
      <c r="E34" s="35">
        <v>59767</v>
      </c>
      <c r="F34" s="36">
        <v>0</v>
      </c>
      <c r="G34" s="34">
        <v>59767</v>
      </c>
      <c r="H34" s="47">
        <v>83944</v>
      </c>
      <c r="I34" s="10">
        <f t="shared" si="0"/>
        <v>140.45208894540465</v>
      </c>
      <c r="J34" s="10">
        <f t="shared" si="1"/>
        <v>140.45208894540465</v>
      </c>
    </row>
    <row r="35" spans="2:10" s="24" customFormat="1" ht="18.899999999999999" customHeight="1" thickBot="1" x14ac:dyDescent="0.3">
      <c r="B35" s="1">
        <v>26</v>
      </c>
      <c r="C35" s="26" t="s">
        <v>53</v>
      </c>
      <c r="D35" s="34">
        <v>1</v>
      </c>
      <c r="E35" s="35">
        <v>1584</v>
      </c>
      <c r="F35" s="34">
        <v>234</v>
      </c>
      <c r="G35" s="34">
        <v>1350</v>
      </c>
      <c r="H35" s="47">
        <v>1971</v>
      </c>
      <c r="I35" s="10">
        <f t="shared" si="0"/>
        <v>146</v>
      </c>
      <c r="J35" s="10">
        <f t="shared" si="1"/>
        <v>124.43181818181819</v>
      </c>
    </row>
    <row r="36" spans="2:10" s="24" customFormat="1" ht="18.899999999999999" customHeight="1" thickBot="1" x14ac:dyDescent="0.3">
      <c r="B36" s="1">
        <v>27</v>
      </c>
      <c r="C36" s="26" t="s">
        <v>50</v>
      </c>
      <c r="D36" s="34">
        <v>1</v>
      </c>
      <c r="E36" s="35">
        <v>11499</v>
      </c>
      <c r="F36" s="34">
        <v>670</v>
      </c>
      <c r="G36" s="34">
        <v>10830</v>
      </c>
      <c r="H36" s="47">
        <v>857</v>
      </c>
      <c r="I36" s="10">
        <f t="shared" si="0"/>
        <v>7.9132040627885507</v>
      </c>
      <c r="J36" s="10">
        <f t="shared" si="1"/>
        <v>7.4528219845203925</v>
      </c>
    </row>
    <row r="37" spans="2:10" s="24" customFormat="1" ht="18.899999999999999" customHeight="1" thickBot="1" x14ac:dyDescent="0.3">
      <c r="B37" s="1">
        <v>28</v>
      </c>
      <c r="C37" s="26" t="s">
        <v>30</v>
      </c>
      <c r="D37" s="34">
        <v>13</v>
      </c>
      <c r="E37" s="35">
        <v>84390</v>
      </c>
      <c r="F37" s="34">
        <v>7886</v>
      </c>
      <c r="G37" s="34">
        <v>76504</v>
      </c>
      <c r="H37" s="47">
        <v>25409</v>
      </c>
      <c r="I37" s="10">
        <f t="shared" si="0"/>
        <v>33.212642476210398</v>
      </c>
      <c r="J37" s="10">
        <f t="shared" si="1"/>
        <v>30.109017656120397</v>
      </c>
    </row>
    <row r="38" spans="2:10" s="24" customFormat="1" ht="18.899999999999999" customHeight="1" thickBot="1" x14ac:dyDescent="0.3">
      <c r="B38" s="1"/>
      <c r="C38" s="8" t="s">
        <v>31</v>
      </c>
      <c r="D38" s="9">
        <f>SUM(D22:D37)</f>
        <v>179</v>
      </c>
      <c r="E38" s="9">
        <f>SUM(E22:E37)</f>
        <v>1754486</v>
      </c>
      <c r="F38" s="9">
        <f>SUM(F22:F37)</f>
        <v>154705</v>
      </c>
      <c r="G38" s="9">
        <f>SUM(G22:G37)</f>
        <v>1599792</v>
      </c>
      <c r="H38" s="9">
        <f>SUM(H22:H37)</f>
        <v>1186495</v>
      </c>
      <c r="I38" s="10">
        <f t="shared" si="0"/>
        <v>74.165579025273288</v>
      </c>
      <c r="J38" s="10">
        <f t="shared" si="1"/>
        <v>67.626358945012953</v>
      </c>
    </row>
    <row r="39" spans="2:10" s="24" customFormat="1" ht="18.899999999999999" customHeight="1" thickBot="1" x14ac:dyDescent="0.3">
      <c r="B39" s="1">
        <v>29</v>
      </c>
      <c r="C39" s="48" t="s">
        <v>56</v>
      </c>
      <c r="D39" s="34">
        <v>1</v>
      </c>
      <c r="E39" s="35">
        <v>61261</v>
      </c>
      <c r="F39" s="36">
        <v>0</v>
      </c>
      <c r="G39" s="34">
        <v>0</v>
      </c>
      <c r="H39" s="47">
        <v>14781</v>
      </c>
      <c r="I39" s="10">
        <v>0</v>
      </c>
      <c r="J39" s="10">
        <f t="shared" ref="J39" si="3">H39/E39*100</f>
        <v>24.12791172197646</v>
      </c>
    </row>
    <row r="40" spans="2:10" s="24" customFormat="1" ht="18.899999999999999" customHeight="1" thickBot="1" x14ac:dyDescent="0.3">
      <c r="B40" s="1">
        <v>30</v>
      </c>
      <c r="C40" s="8" t="s">
        <v>48</v>
      </c>
      <c r="D40" s="27">
        <v>55</v>
      </c>
      <c r="E40" s="27">
        <v>370364</v>
      </c>
      <c r="F40" s="27">
        <v>20748</v>
      </c>
      <c r="G40" s="27">
        <v>349616</v>
      </c>
      <c r="H40" s="27">
        <v>229250</v>
      </c>
      <c r="I40" s="10">
        <f t="shared" si="0"/>
        <v>65.571941787561201</v>
      </c>
      <c r="J40" s="10">
        <f t="shared" si="1"/>
        <v>61.898564655312072</v>
      </c>
    </row>
    <row r="41" spans="2:10" s="24" customFormat="1" ht="22.2" customHeight="1" thickBot="1" x14ac:dyDescent="0.3">
      <c r="B41" s="1"/>
      <c r="C41" s="8" t="s">
        <v>32</v>
      </c>
      <c r="D41" s="9">
        <f>D39+D40</f>
        <v>56</v>
      </c>
      <c r="E41" s="9">
        <f t="shared" ref="E41:H41" si="4">E39+E40</f>
        <v>431625</v>
      </c>
      <c r="F41" s="9">
        <f t="shared" si="4"/>
        <v>20748</v>
      </c>
      <c r="G41" s="9">
        <f t="shared" si="4"/>
        <v>349616</v>
      </c>
      <c r="H41" s="9">
        <f t="shared" si="4"/>
        <v>244031</v>
      </c>
      <c r="I41" s="10">
        <f t="shared" si="0"/>
        <v>69.799723124799783</v>
      </c>
      <c r="J41" s="10">
        <f t="shared" si="1"/>
        <v>56.537735302635397</v>
      </c>
    </row>
    <row r="42" spans="2:10" s="24" customFormat="1" ht="18.899999999999999" customHeight="1" thickBot="1" x14ac:dyDescent="0.3">
      <c r="B42" s="1"/>
      <c r="C42" s="8" t="s">
        <v>33</v>
      </c>
      <c r="D42" s="9">
        <f>SUM(D38+D41)</f>
        <v>235</v>
      </c>
      <c r="E42" s="9">
        <f>SUM(E38+E41)</f>
        <v>2186111</v>
      </c>
      <c r="F42" s="9">
        <f>SUM(F38+F41)</f>
        <v>175453</v>
      </c>
      <c r="G42" s="9">
        <f>SUM(G38+G41)</f>
        <v>1949408</v>
      </c>
      <c r="H42" s="9">
        <f>SUM(H38+H41)</f>
        <v>1430526</v>
      </c>
      <c r="I42" s="10">
        <f t="shared" si="0"/>
        <v>73.382585892742824</v>
      </c>
      <c r="J42" s="10">
        <f t="shared" si="1"/>
        <v>65.437024926913594</v>
      </c>
    </row>
    <row r="43" spans="2:10" s="24" customFormat="1" ht="18.899999999999999" customHeight="1" thickBot="1" x14ac:dyDescent="0.3">
      <c r="B43" s="1">
        <v>31</v>
      </c>
      <c r="C43" s="8" t="s">
        <v>34</v>
      </c>
      <c r="D43" s="27">
        <v>23</v>
      </c>
      <c r="E43" s="27">
        <v>48433</v>
      </c>
      <c r="F43" s="27">
        <v>3028</v>
      </c>
      <c r="G43" s="27">
        <v>45405</v>
      </c>
      <c r="H43" s="27">
        <v>34135</v>
      </c>
      <c r="I43" s="10">
        <f t="shared" si="0"/>
        <v>75.178945050104616</v>
      </c>
      <c r="J43" s="10">
        <f t="shared" si="1"/>
        <v>70.478805772923423</v>
      </c>
    </row>
    <row r="44" spans="2:10" s="24" customFormat="1" ht="18.899999999999999" customHeight="1" thickBot="1" x14ac:dyDescent="0.3">
      <c r="B44" s="1"/>
      <c r="C44" s="8" t="s">
        <v>35</v>
      </c>
      <c r="D44" s="9">
        <f>SUM(D43)</f>
        <v>23</v>
      </c>
      <c r="E44" s="9">
        <f t="shared" ref="E44:H44" si="5">SUM(E43)</f>
        <v>48433</v>
      </c>
      <c r="F44" s="9">
        <f t="shared" si="5"/>
        <v>3028</v>
      </c>
      <c r="G44" s="9">
        <f t="shared" si="5"/>
        <v>45405</v>
      </c>
      <c r="H44" s="9">
        <f t="shared" si="5"/>
        <v>34135</v>
      </c>
      <c r="I44" s="10">
        <f t="shared" si="0"/>
        <v>75.178945050104616</v>
      </c>
      <c r="J44" s="10">
        <f t="shared" si="1"/>
        <v>70.478805772923423</v>
      </c>
    </row>
    <row r="45" spans="2:10" s="24" customFormat="1" ht="18.899999999999999" customHeight="1" thickBot="1" x14ac:dyDescent="0.3">
      <c r="B45" s="1"/>
      <c r="C45" s="8" t="s">
        <v>36</v>
      </c>
      <c r="D45" s="9">
        <f>SUM(D21+D42+D44)</f>
        <v>718</v>
      </c>
      <c r="E45" s="9">
        <f>SUM(E21+E42+E44)</f>
        <v>8831978</v>
      </c>
      <c r="F45" s="9">
        <f>SUM(F21+F42+F44)</f>
        <v>601188</v>
      </c>
      <c r="G45" s="9">
        <f>SUM(G21+G42+G44)</f>
        <v>8169541</v>
      </c>
      <c r="H45" s="9">
        <f>SUM(H21+H42+H44)</f>
        <v>2982949</v>
      </c>
      <c r="I45" s="10">
        <f t="shared" si="0"/>
        <v>36.513055017411631</v>
      </c>
      <c r="J45" s="10">
        <f t="shared" si="1"/>
        <v>33.774416104750259</v>
      </c>
    </row>
    <row r="46" spans="2:10" s="24" customFormat="1" ht="18.899999999999999" customHeight="1" thickBot="1" x14ac:dyDescent="0.3">
      <c r="B46" s="1">
        <v>32</v>
      </c>
      <c r="C46" s="8" t="s">
        <v>37</v>
      </c>
      <c r="D46" s="27">
        <v>71</v>
      </c>
      <c r="E46" s="27">
        <v>197690</v>
      </c>
      <c r="F46" s="27">
        <v>106</v>
      </c>
      <c r="G46" s="27">
        <v>197584</v>
      </c>
      <c r="H46" s="27">
        <v>48619</v>
      </c>
      <c r="I46" s="10">
        <f t="shared" si="0"/>
        <v>24.606749534375254</v>
      </c>
      <c r="J46" s="10">
        <f t="shared" si="1"/>
        <v>24.5935555667965</v>
      </c>
    </row>
    <row r="47" spans="2:10" s="24" customFormat="1" ht="18.899999999999999" customHeight="1" thickBot="1" x14ac:dyDescent="0.3">
      <c r="B47" s="1"/>
      <c r="C47" s="8" t="s">
        <v>38</v>
      </c>
      <c r="D47" s="9">
        <f>SUM(D46)</f>
        <v>71</v>
      </c>
      <c r="E47" s="9">
        <f t="shared" ref="E47:H47" si="6">SUM(E46)</f>
        <v>197690</v>
      </c>
      <c r="F47" s="9">
        <f t="shared" si="6"/>
        <v>106</v>
      </c>
      <c r="G47" s="9">
        <f t="shared" si="6"/>
        <v>197584</v>
      </c>
      <c r="H47" s="9">
        <f t="shared" si="6"/>
        <v>48619</v>
      </c>
      <c r="I47" s="10">
        <f t="shared" si="0"/>
        <v>24.606749534375254</v>
      </c>
      <c r="J47" s="10">
        <f t="shared" si="1"/>
        <v>24.5935555667965</v>
      </c>
    </row>
    <row r="48" spans="2:10" s="24" customFormat="1" ht="18.899999999999999" customHeight="1" thickBot="1" x14ac:dyDescent="0.3">
      <c r="B48" s="1">
        <v>33</v>
      </c>
      <c r="C48" s="8" t="s">
        <v>47</v>
      </c>
      <c r="D48" s="27">
        <v>6</v>
      </c>
      <c r="E48" s="27">
        <v>0</v>
      </c>
      <c r="F48" s="27">
        <v>0</v>
      </c>
      <c r="G48" s="27">
        <v>0</v>
      </c>
      <c r="H48" s="27">
        <v>2858</v>
      </c>
      <c r="I48" s="10">
        <v>0</v>
      </c>
      <c r="J48" s="10">
        <v>0</v>
      </c>
    </row>
    <row r="49" spans="2:10" s="24" customFormat="1" ht="18.899999999999999" customHeight="1" thickBot="1" x14ac:dyDescent="0.3">
      <c r="B49" s="1">
        <v>34</v>
      </c>
      <c r="C49" s="8" t="s">
        <v>55</v>
      </c>
      <c r="D49" s="27">
        <v>8</v>
      </c>
      <c r="E49" s="27">
        <v>62403</v>
      </c>
      <c r="F49" s="27">
        <v>0</v>
      </c>
      <c r="G49" s="27">
        <v>0</v>
      </c>
      <c r="H49" s="27">
        <v>23599</v>
      </c>
      <c r="I49" s="10">
        <v>0</v>
      </c>
      <c r="J49" s="10">
        <v>0</v>
      </c>
    </row>
    <row r="50" spans="2:10" s="24" customFormat="1" ht="18.899999999999999" customHeight="1" thickBot="1" x14ac:dyDescent="0.3">
      <c r="B50" s="1"/>
      <c r="C50" s="8" t="s">
        <v>39</v>
      </c>
      <c r="D50" s="9">
        <f>SUM(D48:D49)</f>
        <v>14</v>
      </c>
      <c r="E50" s="9">
        <f t="shared" ref="E50:H50" si="7">SUM(E48:E49)</f>
        <v>62403</v>
      </c>
      <c r="F50" s="9">
        <f t="shared" si="7"/>
        <v>0</v>
      </c>
      <c r="G50" s="9">
        <f t="shared" si="7"/>
        <v>0</v>
      </c>
      <c r="H50" s="9">
        <f t="shared" si="7"/>
        <v>26457</v>
      </c>
      <c r="I50" s="10">
        <v>0</v>
      </c>
      <c r="J50" s="10">
        <v>0</v>
      </c>
    </row>
    <row r="51" spans="2:10" s="24" customFormat="1" ht="40.950000000000003" customHeight="1" thickBot="1" x14ac:dyDescent="0.3">
      <c r="B51" s="1"/>
      <c r="C51" s="11" t="s">
        <v>2</v>
      </c>
      <c r="D51" s="9"/>
      <c r="E51" s="9"/>
      <c r="F51" s="12"/>
      <c r="G51" s="9"/>
      <c r="H51" s="9"/>
      <c r="I51" s="10">
        <v>0</v>
      </c>
      <c r="J51" s="10">
        <v>0</v>
      </c>
    </row>
    <row r="52" spans="2:10" s="24" customFormat="1" ht="18.899999999999999" customHeight="1" thickBot="1" x14ac:dyDescent="0.3">
      <c r="B52" s="1"/>
      <c r="C52" s="8" t="s">
        <v>3</v>
      </c>
      <c r="D52" s="9">
        <f>SUM(D47+D50+D45)</f>
        <v>803</v>
      </c>
      <c r="E52" s="9">
        <f>SUM(E45+E47+E50)</f>
        <v>9092071</v>
      </c>
      <c r="F52" s="9">
        <f>SUM(F45+F47+F50)</f>
        <v>601294</v>
      </c>
      <c r="G52" s="9">
        <f>SUM(G45+G47+G50)</f>
        <v>8367125</v>
      </c>
      <c r="H52" s="9">
        <f>SUM(H45+H47+H50+H51)</f>
        <v>3058025</v>
      </c>
      <c r="I52" s="10">
        <f t="shared" si="0"/>
        <v>36.548097464780312</v>
      </c>
      <c r="J52" s="10">
        <f t="shared" si="1"/>
        <v>33.633976241496576</v>
      </c>
    </row>
    <row r="53" spans="2:10" x14ac:dyDescent="0.3">
      <c r="B53" s="23" t="s">
        <v>51</v>
      </c>
      <c r="I53" s="13" t="s">
        <v>4</v>
      </c>
      <c r="J53" s="13"/>
    </row>
  </sheetData>
  <mergeCells count="14">
    <mergeCell ref="I53:J53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" right="0.25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2024-02-15T04:25:01Z</dcterms:modified>
</cp:coreProperties>
</file>