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-120" yWindow="-120" windowWidth="19440" windowHeight="1176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DEC 23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'DEC 23'!$B$3:$J$53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8" l="1"/>
  <c r="F43" i="38"/>
  <c r="G43" i="38"/>
  <c r="H43" i="38"/>
  <c r="D43" i="38"/>
  <c r="E40" i="38"/>
  <c r="F40" i="38"/>
  <c r="G40" i="38"/>
  <c r="H40" i="38"/>
  <c r="D40" i="38"/>
  <c r="E37" i="38"/>
  <c r="F37" i="38"/>
  <c r="F41" i="38" s="1"/>
  <c r="G37" i="38"/>
  <c r="H37" i="38"/>
  <c r="H41" i="38" s="1"/>
  <c r="D37" i="38"/>
  <c r="E22" i="38"/>
  <c r="F22" i="38"/>
  <c r="G22" i="38"/>
  <c r="H22" i="38"/>
  <c r="D22" i="38"/>
  <c r="G41" i="38" l="1"/>
  <c r="H44" i="38"/>
  <c r="D41" i="38"/>
  <c r="E41" i="38"/>
  <c r="E44" i="38" s="1"/>
  <c r="G44" i="38"/>
  <c r="F44" i="38"/>
  <c r="D44" i="38"/>
  <c r="E49" i="38"/>
  <c r="F49" i="38"/>
  <c r="G49" i="38"/>
  <c r="H49" i="38"/>
  <c r="D49" i="38"/>
  <c r="E47" i="38"/>
  <c r="F47" i="38"/>
  <c r="G47" i="38"/>
  <c r="H47" i="38"/>
  <c r="J47" i="38" s="1"/>
  <c r="D47" i="38"/>
  <c r="I11" i="38"/>
  <c r="J11" i="38"/>
  <c r="I12" i="38"/>
  <c r="J12" i="38"/>
  <c r="I13" i="38"/>
  <c r="J13" i="38"/>
  <c r="I14" i="38"/>
  <c r="J14" i="38"/>
  <c r="I15" i="38"/>
  <c r="J15" i="38"/>
  <c r="I16" i="38"/>
  <c r="J16" i="38"/>
  <c r="I17" i="38"/>
  <c r="J17" i="38"/>
  <c r="I18" i="38"/>
  <c r="J18" i="38"/>
  <c r="I19" i="38"/>
  <c r="J19" i="38"/>
  <c r="I20" i="38"/>
  <c r="J20" i="38"/>
  <c r="I21" i="38"/>
  <c r="J21" i="38"/>
  <c r="I22" i="38"/>
  <c r="J22" i="38"/>
  <c r="I23" i="38"/>
  <c r="J23" i="38"/>
  <c r="I24" i="38"/>
  <c r="J24" i="38"/>
  <c r="I25" i="38"/>
  <c r="J25" i="38"/>
  <c r="I26" i="38"/>
  <c r="J26" i="38"/>
  <c r="I27" i="38"/>
  <c r="J27" i="38"/>
  <c r="I28" i="38"/>
  <c r="J28" i="38"/>
  <c r="I29" i="38"/>
  <c r="J29" i="38"/>
  <c r="I30" i="38"/>
  <c r="J30" i="38"/>
  <c r="I31" i="38"/>
  <c r="J31" i="38"/>
  <c r="I32" i="38"/>
  <c r="J32" i="38"/>
  <c r="I33" i="38"/>
  <c r="J33" i="38"/>
  <c r="I34" i="38"/>
  <c r="J34" i="38"/>
  <c r="I35" i="38"/>
  <c r="J35" i="38"/>
  <c r="I36" i="38"/>
  <c r="J36" i="38"/>
  <c r="I37" i="38"/>
  <c r="J37" i="38"/>
  <c r="I38" i="38"/>
  <c r="J38" i="38"/>
  <c r="I39" i="38"/>
  <c r="J39" i="38"/>
  <c r="I40" i="38"/>
  <c r="J40" i="38"/>
  <c r="I41" i="38"/>
  <c r="J41" i="38"/>
  <c r="I42" i="38"/>
  <c r="J42" i="38"/>
  <c r="I43" i="38"/>
  <c r="J43" i="38"/>
  <c r="I44" i="38"/>
  <c r="I45" i="38"/>
  <c r="J45" i="38"/>
  <c r="I46" i="38"/>
  <c r="J46" i="38"/>
  <c r="J10" i="38"/>
  <c r="I10" i="38"/>
  <c r="G51" i="38" l="1"/>
  <c r="D51" i="38"/>
  <c r="I47" i="38"/>
  <c r="E51" i="38"/>
  <c r="F51" i="38"/>
  <c r="H51" i="38"/>
  <c r="I51" i="38" s="1"/>
  <c r="J44" i="38"/>
  <c r="C20" i="5"/>
  <c r="D20" i="5"/>
  <c r="E20" i="5"/>
  <c r="F20" i="5"/>
  <c r="G20" i="5"/>
  <c r="B20" i="5"/>
  <c r="J51" i="38" l="1"/>
  <c r="G20" i="4"/>
  <c r="H20" i="4"/>
  <c r="F20" i="4"/>
  <c r="C40" i="4" l="1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<sst xmlns="http://schemas.openxmlformats.org/spreadsheetml/2006/main" count="223" uniqueCount="123">
  <si>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</si>
  <si>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</si>
  <si>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</si>
  <si>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</si>
  <si>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</si>
  <si>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</si>
  <si>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</si>
  <si>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</si>
  <si>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</si>
  <si>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</si>
  <si>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</si>
  <si>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</si>
  <si>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</si>
  <si>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</si>
  <si>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</si>
  <si>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</si>
  <si>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</si>
  <si>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</si>
  <si>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</si>
  <si>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</si>
  <si>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</si>
  <si>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</si>
  <si>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</si>
  <si>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</si>
  <si>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</si>
  <si>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</si>
  <si>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</si>
  <si>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</si>
  <si>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</si>
  <si>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</si>
  <si>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</si>
  <si>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</si>
  <si>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</si>
  <si>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</si>
  <si>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</si>
  <si>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</si>
  <si>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</si>
  <si>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</si>
  <si>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</si>
  <si>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</si>
  <si>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</si>
  <si>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</si>
  <si>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</si>
  <si>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</si>
  <si>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</si>
  <si>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</si>
  <si>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</si>
  <si>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</si>
  <si>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</si>
  <si>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</si>
  <si>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</si>
  <si>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</si>
  <si>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</si>
  <si>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</si>
  <si>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</si>
  <si>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</si>
  <si>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</si>
  <si>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</si>
  <si>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</si>
  <si>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</si>
  <si>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</si>
  <si>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</si>
  <si>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</si>
  <si>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</si>
  <si>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</si>
  <si>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</si>
  <si>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</si>
  <si>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</si>
  <si>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</si>
  <si>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</si>
  <si>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</si>
  <si>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</si>
  <si>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</si>
  <si>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</si>
  <si>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</si>
  <si>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</si>
  <si>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</si>
  <si>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</si>
  <si>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</si>
  <si>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</si>
  <si>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</si>
  <si>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</si>
  <si>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</si>
  <si>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</si>
  <si>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</si>
  <si>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</si>
  <si>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</si>
  <si>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</si>
  <si>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</si>
  <si>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</si>
  <si>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</si>
  <si>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</si>
  <si>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</si>
  <si>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</si>
  <si>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</si>
  <si>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</si>
  <si>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</si>
  <si>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</si>
  <si>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</si>
  <si>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</si>
  <si>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</si>
  <si>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</si>
  <si>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</si>
  <si>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</si>
  <si>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</si>
  <si>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</si>
  <si>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</si>
  <si>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</si>
  <si>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</si>
  <si>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</si>
  <si>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</si>
  <si>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</si>
  <si>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</si>
  <si>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</si>
  <si>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</si>
  <si>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</si>
  <si>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</si>
  <si>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</si>
  <si>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</si>
  <si>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</si>
  <si>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31.12.2023 (Net of NRE Deposit)</t>
  </si>
  <si>
    <t>Annexure - 6.1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</si>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</sst>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2" fillId="0" borderId="0"/>
    <xf numFmtId="0" fontId="36" fillId="0" borderId="0"/>
    <xf numFmtId="165" fontId="40" fillId="0" borderId="0"/>
    <xf numFmtId="0" fontId="44" fillId="0" borderId="0"/>
    <xf numFmtId="0" fontId="45" fillId="0" borderId="0"/>
    <xf numFmtId="0" fontId="46" fillId="0" borderId="0">
      <alignment vertical="center"/>
    </xf>
  </cellStyleXfs>
  <cellXfs count="133">
    <xf numFmtId="0" fontId="0" fillId="0" borderId="0" xfId="0"/>
    <xf numFmtId="0" fontId="0" fillId="0" borderId="5" xfId="0" applyBorder="1"/>
    <xf numFmtId="0" fontId="3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11" fillId="0" borderId="0" xfId="0" applyFont="1"/>
    <xf numFmtId="0" fontId="16" fillId="0" borderId="0" xfId="0" applyFont="1"/>
    <xf numFmtId="1" fontId="17" fillId="0" borderId="5" xfId="0" applyNumberFormat="1" applyFont="1" applyBorder="1" applyAlignment="1">
      <alignment horizontal="left" vertical="center"/>
    </xf>
    <xf numFmtId="1" fontId="18" fillId="0" borderId="5" xfId="0" applyNumberFormat="1" applyFont="1" applyFill="1" applyBorder="1" applyAlignment="1">
      <alignment horizontal="left" vertical="center"/>
    </xf>
    <xf numFmtId="1" fontId="18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5" xfId="0" applyFont="1" applyFill="1" applyBorder="1" applyAlignment="1">
      <alignment horizontal="center" vertical="top" wrapText="1"/>
    </xf>
    <xf numFmtId="0" fontId="23" fillId="0" borderId="5" xfId="0" applyFont="1" applyBorder="1" applyAlignment="1">
      <alignment vertical="center" wrapText="1"/>
    </xf>
    <xf numFmtId="1" fontId="24" fillId="0" borderId="5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1" fontId="25" fillId="0" borderId="5" xfId="0" applyNumberFormat="1" applyFont="1" applyFill="1" applyBorder="1" applyAlignment="1">
      <alignment horizontal="left" vertical="center"/>
    </xf>
    <xf numFmtId="1" fontId="25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29" fillId="0" borderId="13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5" xfId="1" applyBorder="1"/>
    <xf numFmtId="0" fontId="31" fillId="0" borderId="5" xfId="1" applyFont="1" applyBorder="1" applyAlignment="1">
      <alignment horizontal="center" wrapText="1"/>
    </xf>
    <xf numFmtId="0" fontId="33" fillId="0" borderId="0" xfId="1" applyFont="1"/>
    <xf numFmtId="0" fontId="31" fillId="0" borderId="11" xfId="1" applyFont="1" applyBorder="1" applyAlignment="1">
      <alignment wrapText="1"/>
    </xf>
    <xf numFmtId="0" fontId="31" fillId="0" borderId="5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28" xfId="1" applyFont="1" applyBorder="1" applyAlignment="1">
      <alignment vertical="top" wrapText="1"/>
    </xf>
    <xf numFmtId="0" fontId="13" fillId="0" borderId="29" xfId="1" applyFont="1" applyBorder="1" applyAlignment="1">
      <alignment vertical="top" wrapText="1"/>
    </xf>
    <xf numFmtId="1" fontId="37" fillId="0" borderId="30" xfId="2" applyNumberFormat="1" applyFont="1" applyFill="1" applyBorder="1" applyAlignment="1">
      <alignment horizontal="left" vertical="center"/>
    </xf>
    <xf numFmtId="164" fontId="38" fillId="0" borderId="31" xfId="2" applyNumberFormat="1" applyFont="1" applyFill="1" applyBorder="1" applyAlignment="1">
      <alignment horizontal="left" vertical="center"/>
    </xf>
    <xf numFmtId="1" fontId="20" fillId="0" borderId="5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top" wrapText="1"/>
    </xf>
    <xf numFmtId="1" fontId="20" fillId="0" borderId="5" xfId="0" applyNumberFormat="1" applyFont="1" applyFill="1" applyBorder="1" applyAlignment="1" applyProtection="1">
      <alignment horizontal="right" vertical="center"/>
      <protection locked="0"/>
    </xf>
    <xf numFmtId="0" fontId="21" fillId="0" borderId="5" xfId="0" applyFont="1" applyFill="1" applyBorder="1" applyAlignment="1">
      <alignment horizontal="right" vertical="center"/>
    </xf>
    <xf numFmtId="1" fontId="20" fillId="0" borderId="5" xfId="0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 applyProtection="1">
      <alignment horizontal="right" vertical="center"/>
      <protection locked="0"/>
    </xf>
    <xf numFmtId="1" fontId="20" fillId="0" borderId="12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6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vertical="center" wrapText="1"/>
    </xf>
    <xf numFmtId="1" fontId="22" fillId="0" borderId="5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" fontId="37" fillId="0" borderId="33" xfId="2" applyNumberFormat="1" applyFont="1" applyFill="1" applyBorder="1" applyAlignment="1">
      <alignment horizontal="left" vertical="center"/>
    </xf>
    <xf numFmtId="0" fontId="14" fillId="0" borderId="6" xfId="0" applyFont="1" applyBorder="1" applyAlignment="1">
      <alignment horizontal="right"/>
    </xf>
    <xf numFmtId="1" fontId="37" fillId="0" borderId="5" xfId="2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25" fillId="0" borderId="0" xfId="0" applyFont="1" applyFill="1"/>
    <xf numFmtId="0" fontId="42" fillId="0" borderId="3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/>
    </xf>
    <xf numFmtId="2" fontId="43" fillId="0" borderId="37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/>
    <xf numFmtId="0" fontId="42" fillId="0" borderId="37" xfId="0" applyFont="1" applyFill="1" applyBorder="1" applyAlignment="1">
      <alignment vertical="center"/>
    </xf>
    <xf numFmtId="1" fontId="42" fillId="0" borderId="37" xfId="0" applyNumberFormat="1" applyFont="1" applyFill="1" applyBorder="1" applyAlignment="1">
      <alignment vertical="center"/>
    </xf>
    <xf numFmtId="0" fontId="42" fillId="0" borderId="37" xfId="0" applyFont="1" applyFill="1" applyBorder="1" applyAlignment="1">
      <alignment horizontal="left" vertical="center" wrapText="1"/>
    </xf>
    <xf numFmtId="0" fontId="1" fillId="0" borderId="10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0" fillId="0" borderId="4" xfId="1" applyFont="1" applyBorder="1" applyAlignment="1">
      <alignment horizontal="left"/>
    </xf>
    <xf numFmtId="0" fontId="35" fillId="0" borderId="8" xfId="1" applyFont="1" applyBorder="1" applyAlignment="1">
      <alignment horizontal="left" vertical="top" wrapText="1"/>
    </xf>
    <xf numFmtId="0" fontId="30" fillId="0" borderId="8" xfId="1" applyFont="1" applyBorder="1" applyAlignment="1">
      <alignment horizontal="left" vertical="top" wrapText="1"/>
    </xf>
    <xf numFmtId="0" fontId="30" fillId="0" borderId="4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wrapText="1"/>
    </xf>
    <xf numFmtId="0" fontId="39" fillId="0" borderId="37" xfId="0" applyFont="1" applyFill="1" applyBorder="1" applyAlignment="1">
      <alignment horizontal="left" vertical="top"/>
    </xf>
    <xf numFmtId="0" fontId="43" fillId="0" borderId="3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right"/>
    </xf>
    <xf numFmtId="0" fontId="42" fillId="0" borderId="37" xfId="0" applyFont="1" applyFill="1" applyBorder="1" applyAlignment="1">
      <alignment horizontal="center" vertical="center"/>
    </xf>
    <xf numFmtId="0" fontId="47" fillId="0" borderId="0" xfId="0" applyFont="1" applyFill="1"/>
    <xf numFmtId="0" fontId="48" fillId="0" borderId="0" xfId="0" applyFont="1" applyFill="1"/>
    <xf numFmtId="0" fontId="18" fillId="0" borderId="0" xfId="0" applyFont="1" applyFill="1"/>
    <xf numFmtId="1" fontId="42" fillId="0" borderId="37" xfId="0" applyNumberFormat="1" applyFont="1" applyFill="1" applyBorder="1" applyAlignment="1">
      <alignment horizontal="left" vertical="center"/>
    </xf>
    <xf numFmtId="1" fontId="42" fillId="0" borderId="37" xfId="0" applyNumberFormat="1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right"/>
    </xf>
  </cellXfs>
  <cellStyles count="7">
    <cellStyle name="Excel Built-in Normal" xfId="2"/>
    <cellStyle name="Excel Built-in Normal 1" xfId="3"/>
    <cellStyle name="Excel Built-in Normal 1 2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82" t="s">
        <v>13</v>
      </c>
      <c r="K2" s="82"/>
      <c r="L2" s="82"/>
    </row>
    <row r="3" spans="1:12" ht="24.6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75" t="s">
        <v>5</v>
      </c>
      <c r="B5" s="76"/>
      <c r="C5" s="76"/>
      <c r="D5" s="76"/>
      <c r="E5" s="76"/>
      <c r="F5" s="77"/>
      <c r="G5" s="77"/>
      <c r="H5" s="25" t="s">
        <v>50</v>
      </c>
    </row>
    <row r="6" spans="1:12" ht="34.799999999999997">
      <c r="A6" s="29" t="s">
        <v>6</v>
      </c>
      <c r="B6" s="78" t="s">
        <v>7</v>
      </c>
      <c r="C6" s="79"/>
      <c r="D6" s="79"/>
      <c r="E6" s="80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83" t="s">
        <v>38</v>
      </c>
      <c r="G1" s="84"/>
    </row>
    <row r="2" spans="1:7" ht="15.6" thickBot="1">
      <c r="A2" s="85" t="s">
        <v>105</v>
      </c>
      <c r="B2" s="86"/>
      <c r="C2" s="86"/>
      <c r="D2" s="86"/>
      <c r="E2" s="86"/>
      <c r="F2" s="86"/>
      <c r="G2" s="87"/>
    </row>
    <row r="3" spans="1:7" ht="18">
      <c r="A3" s="76" t="s">
        <v>5</v>
      </c>
      <c r="B3" s="77"/>
      <c r="C3" s="77"/>
      <c r="D3" s="77"/>
    </row>
    <row r="4" spans="1:7" ht="21.6" thickBot="1">
      <c r="F4" s="92" t="s">
        <v>114</v>
      </c>
      <c r="G4" s="93"/>
    </row>
    <row r="5" spans="1:7" ht="17.399999999999999">
      <c r="A5" s="88" t="s">
        <v>6</v>
      </c>
      <c r="B5" s="88" t="s">
        <v>10</v>
      </c>
      <c r="C5" s="88"/>
      <c r="D5" s="88"/>
      <c r="E5" s="90" t="s">
        <v>1</v>
      </c>
      <c r="F5" s="90"/>
      <c r="G5" s="91"/>
    </row>
    <row r="6" spans="1:7">
      <c r="A6" s="88"/>
      <c r="B6" s="89" t="s">
        <v>11</v>
      </c>
      <c r="C6" s="89" t="s">
        <v>2</v>
      </c>
      <c r="D6" s="89" t="s">
        <v>12</v>
      </c>
      <c r="E6" s="90"/>
      <c r="F6" s="90"/>
      <c r="G6" s="91"/>
    </row>
    <row r="7" spans="1:7" ht="17.399999999999999">
      <c r="A7" s="88"/>
      <c r="B7" s="89"/>
      <c r="C7" s="89"/>
      <c r="D7" s="89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83"/>
      <c r="H3" s="84"/>
    </row>
    <row r="4" spans="2:8" ht="27" customHeight="1" thickBot="1">
      <c r="B4" s="94" t="s">
        <v>106</v>
      </c>
      <c r="C4" s="95"/>
      <c r="D4" s="95"/>
      <c r="E4" s="95"/>
      <c r="F4" s="95"/>
      <c r="G4" s="95"/>
      <c r="H4" s="96"/>
    </row>
    <row r="5" spans="2:8" ht="18">
      <c r="B5" s="76" t="s">
        <v>5</v>
      </c>
      <c r="C5" s="77"/>
      <c r="D5" s="77"/>
      <c r="E5" s="77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97" t="s">
        <v>113</v>
      </c>
      <c r="H6" s="98"/>
    </row>
    <row r="7" spans="2:8" ht="55.2" customHeight="1" thickBot="1">
      <c r="B7" s="99" t="s">
        <v>6</v>
      </c>
      <c r="C7" s="101" t="s">
        <v>107</v>
      </c>
      <c r="D7" s="102"/>
      <c r="E7" s="103"/>
      <c r="F7" s="104" t="s">
        <v>108</v>
      </c>
      <c r="G7" s="105"/>
      <c r="H7" s="106"/>
    </row>
    <row r="8" spans="2:8" ht="5.25" customHeight="1" thickBot="1">
      <c r="B8" s="99"/>
      <c r="C8" s="110" t="s">
        <v>11</v>
      </c>
      <c r="D8" s="112" t="s">
        <v>2</v>
      </c>
      <c r="E8" s="114" t="s">
        <v>12</v>
      </c>
      <c r="F8" s="107"/>
      <c r="G8" s="108"/>
      <c r="H8" s="109"/>
    </row>
    <row r="9" spans="2:8" ht="36">
      <c r="B9" s="100"/>
      <c r="C9" s="111"/>
      <c r="D9" s="113"/>
      <c r="E9" s="100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15"/>
      <c r="B2" s="115"/>
      <c r="C2" s="115"/>
      <c r="D2" s="115"/>
      <c r="E2" s="38"/>
    </row>
    <row r="3" spans="1:6">
      <c r="A3" s="116" t="s">
        <v>109</v>
      </c>
      <c r="B3" s="117"/>
      <c r="C3" s="117"/>
      <c r="D3" s="117"/>
      <c r="E3" s="117"/>
    </row>
    <row r="4" spans="1:6" ht="6.75" customHeight="1" thickBot="1">
      <c r="A4" s="118"/>
      <c r="B4" s="118"/>
      <c r="C4" s="118"/>
      <c r="D4" s="118"/>
      <c r="E4" s="118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110</v>
      </c>
      <c r="D7" s="40" t="s">
        <v>55</v>
      </c>
      <c r="E7" s="40" t="s">
        <v>111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tabSelected="1" zoomScale="68" zoomScaleNormal="68" workbookViewId="0">
      <selection activeCell="G14" sqref="G14"/>
    </sheetView>
  </sheetViews>
  <sheetFormatPr defaultColWidth="9.109375" defaultRowHeight="14.4"/>
  <cols>
    <col min="1" max="1" width="9.109375" style="126"/>
    <col min="2" max="2" width="7.6640625" style="126" customWidth="1"/>
    <col min="3" max="3" width="46.88671875" style="126" customWidth="1"/>
    <col min="4" max="4" width="14.6640625" style="126" customWidth="1"/>
    <col min="5" max="5" width="18.5546875" style="126" bestFit="1" customWidth="1"/>
    <col min="6" max="6" width="15.109375" style="126" customWidth="1"/>
    <col min="7" max="7" width="20.6640625" style="126" bestFit="1" customWidth="1"/>
    <col min="8" max="8" width="18.88671875" style="126" bestFit="1" customWidth="1"/>
    <col min="9" max="9" width="18.33203125" style="126" bestFit="1" customWidth="1"/>
    <col min="10" max="10" width="19.6640625" style="126" bestFit="1" customWidth="1"/>
    <col min="11" max="16384" width="9.109375" style="126"/>
  </cols>
  <sheetData>
    <row r="3" spans="2:11" ht="18" thickBot="1">
      <c r="I3" s="119" t="s">
        <v>121</v>
      </c>
      <c r="J3" s="119"/>
    </row>
    <row r="4" spans="2:11" ht="22.8" thickBot="1">
      <c r="B4" s="122" t="s">
        <v>115</v>
      </c>
      <c r="C4" s="122"/>
      <c r="D4" s="122"/>
      <c r="E4" s="122"/>
      <c r="F4" s="122"/>
      <c r="G4" s="122"/>
      <c r="H4" s="122"/>
      <c r="I4" s="122"/>
      <c r="J4" s="122"/>
    </row>
    <row r="5" spans="2:11" s="127" customFormat="1" ht="22.2" customHeight="1" thickBot="1">
      <c r="B5" s="123" t="s">
        <v>120</v>
      </c>
      <c r="C5" s="123"/>
      <c r="D5" s="123"/>
      <c r="E5" s="123"/>
      <c r="F5" s="123"/>
      <c r="G5" s="123"/>
      <c r="H5" s="123"/>
      <c r="I5" s="123"/>
      <c r="J5" s="123"/>
    </row>
    <row r="6" spans="2:11" s="128" customFormat="1" ht="21" customHeight="1" thickBot="1">
      <c r="B6" s="124" t="s">
        <v>112</v>
      </c>
      <c r="C6" s="124"/>
      <c r="D6" s="124"/>
      <c r="E6" s="124"/>
      <c r="F6" s="124"/>
      <c r="G6" s="124"/>
      <c r="H6" s="124"/>
      <c r="I6" s="124"/>
      <c r="J6" s="124"/>
    </row>
    <row r="7" spans="2:11" s="66" customFormat="1" ht="39" customHeight="1" thickBot="1">
      <c r="B7" s="125" t="s">
        <v>92</v>
      </c>
      <c r="C7" s="125" t="s">
        <v>93</v>
      </c>
      <c r="D7" s="120" t="s">
        <v>94</v>
      </c>
      <c r="E7" s="120" t="s">
        <v>95</v>
      </c>
      <c r="F7" s="120" t="s">
        <v>96</v>
      </c>
      <c r="G7" s="120" t="s">
        <v>97</v>
      </c>
      <c r="H7" s="120" t="s">
        <v>98</v>
      </c>
      <c r="I7" s="121" t="s">
        <v>99</v>
      </c>
      <c r="J7" s="121" t="s">
        <v>100</v>
      </c>
    </row>
    <row r="8" spans="2:11" s="66" customFormat="1" ht="30" customHeight="1" thickBot="1">
      <c r="B8" s="125"/>
      <c r="C8" s="125"/>
      <c r="D8" s="120"/>
      <c r="E8" s="120"/>
      <c r="F8" s="120"/>
      <c r="G8" s="120"/>
      <c r="H8" s="120"/>
      <c r="I8" s="121"/>
      <c r="J8" s="121"/>
    </row>
    <row r="9" spans="2:11" s="66" customFormat="1" ht="15.75" customHeight="1" thickBot="1">
      <c r="B9" s="67"/>
      <c r="C9" s="67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68">
        <v>7</v>
      </c>
      <c r="K9" s="65"/>
    </row>
    <row r="10" spans="2:11" s="66" customFormat="1" ht="24" customHeight="1" thickBot="1">
      <c r="B10" s="69">
        <v>1</v>
      </c>
      <c r="C10" s="129" t="s">
        <v>59</v>
      </c>
      <c r="D10" s="73">
        <v>10</v>
      </c>
      <c r="E10" s="73">
        <v>108900</v>
      </c>
      <c r="F10" s="73">
        <v>11882.43</v>
      </c>
      <c r="G10" s="73">
        <v>97017.57</v>
      </c>
      <c r="H10" s="73">
        <v>32634.26</v>
      </c>
      <c r="I10" s="70">
        <f>H10/G10*100</f>
        <v>33.637474119378581</v>
      </c>
      <c r="J10" s="70">
        <f>H10/E10*100</f>
        <v>29.967180899908168</v>
      </c>
    </row>
    <row r="11" spans="2:11" s="66" customFormat="1" ht="24" customHeight="1" thickBot="1">
      <c r="B11" s="69">
        <v>2</v>
      </c>
      <c r="C11" s="129" t="s">
        <v>60</v>
      </c>
      <c r="D11" s="73">
        <v>4</v>
      </c>
      <c r="E11" s="73">
        <v>60891</v>
      </c>
      <c r="F11" s="73">
        <v>19886</v>
      </c>
      <c r="G11" s="73">
        <v>41005</v>
      </c>
      <c r="H11" s="73">
        <v>12916.02</v>
      </c>
      <c r="I11" s="70">
        <f t="shared" ref="I11:I51" si="0">H11/G11*100</f>
        <v>31.498646506523599</v>
      </c>
      <c r="J11" s="70">
        <f t="shared" ref="J11:J51" si="1">H11/E11*100</f>
        <v>21.211706163472435</v>
      </c>
    </row>
    <row r="12" spans="2:11" s="66" customFormat="1" ht="24" customHeight="1" thickBot="1">
      <c r="B12" s="69">
        <v>3</v>
      </c>
      <c r="C12" s="129" t="s">
        <v>61</v>
      </c>
      <c r="D12" s="73">
        <v>2</v>
      </c>
      <c r="E12" s="73">
        <v>5405.12</v>
      </c>
      <c r="F12" s="73">
        <v>893.43</v>
      </c>
      <c r="G12" s="73">
        <v>4511.6899999999996</v>
      </c>
      <c r="H12" s="73">
        <v>2204.25</v>
      </c>
      <c r="I12" s="70">
        <f t="shared" si="0"/>
        <v>48.85641522356368</v>
      </c>
      <c r="J12" s="70">
        <f t="shared" si="1"/>
        <v>40.780778225090287</v>
      </c>
    </row>
    <row r="13" spans="2:11" s="66" customFormat="1" ht="24" customHeight="1" thickBot="1">
      <c r="B13" s="69">
        <v>4</v>
      </c>
      <c r="C13" s="129" t="s">
        <v>62</v>
      </c>
      <c r="D13" s="73">
        <v>10</v>
      </c>
      <c r="E13" s="73">
        <v>121548.8524667</v>
      </c>
      <c r="F13" s="73">
        <v>2000</v>
      </c>
      <c r="G13" s="73">
        <v>119548.8524667</v>
      </c>
      <c r="H13" s="73">
        <v>36748.590951300001</v>
      </c>
      <c r="I13" s="70">
        <f t="shared" si="0"/>
        <v>30.739392468477451</v>
      </c>
      <c r="J13" s="70">
        <f t="shared" si="1"/>
        <v>30.233597607486907</v>
      </c>
    </row>
    <row r="14" spans="2:11" s="66" customFormat="1" ht="24" customHeight="1" thickBot="1">
      <c r="B14" s="69">
        <v>5</v>
      </c>
      <c r="C14" s="129" t="s">
        <v>63</v>
      </c>
      <c r="D14" s="73">
        <v>3</v>
      </c>
      <c r="E14" s="73">
        <v>39445</v>
      </c>
      <c r="F14" s="73">
        <v>9452</v>
      </c>
      <c r="G14" s="73">
        <v>29993</v>
      </c>
      <c r="H14" s="73">
        <v>13448.51</v>
      </c>
      <c r="I14" s="70">
        <f t="shared" si="0"/>
        <v>44.83882906011403</v>
      </c>
      <c r="J14" s="70">
        <f t="shared" si="1"/>
        <v>34.09433388262137</v>
      </c>
    </row>
    <row r="15" spans="2:11" s="66" customFormat="1" ht="24" customHeight="1" thickBot="1">
      <c r="B15" s="69">
        <v>6</v>
      </c>
      <c r="C15" s="129" t="s">
        <v>64</v>
      </c>
      <c r="D15" s="73">
        <v>5</v>
      </c>
      <c r="E15" s="73">
        <v>21950</v>
      </c>
      <c r="F15" s="73">
        <v>9055</v>
      </c>
      <c r="G15" s="73">
        <v>12895</v>
      </c>
      <c r="H15" s="73">
        <v>8925</v>
      </c>
      <c r="I15" s="70">
        <f t="shared" si="0"/>
        <v>69.212873206669258</v>
      </c>
      <c r="J15" s="70">
        <f t="shared" si="1"/>
        <v>40.66059225512528</v>
      </c>
    </row>
    <row r="16" spans="2:11" s="66" customFormat="1" ht="24" customHeight="1" thickBot="1">
      <c r="B16" s="69">
        <v>7</v>
      </c>
      <c r="C16" s="129" t="s">
        <v>65</v>
      </c>
      <c r="D16" s="73">
        <v>2</v>
      </c>
      <c r="E16" s="73">
        <v>18737</v>
      </c>
      <c r="F16" s="73">
        <v>7632</v>
      </c>
      <c r="G16" s="73">
        <v>11105</v>
      </c>
      <c r="H16" s="73">
        <v>3065</v>
      </c>
      <c r="I16" s="70">
        <f t="shared" si="0"/>
        <v>27.600180099054477</v>
      </c>
      <c r="J16" s="70">
        <f t="shared" si="1"/>
        <v>16.358008219031859</v>
      </c>
    </row>
    <row r="17" spans="2:10" s="66" customFormat="1" ht="24" customHeight="1" thickBot="1">
      <c r="B17" s="69">
        <v>8</v>
      </c>
      <c r="C17" s="129" t="s">
        <v>66</v>
      </c>
      <c r="D17" s="73">
        <v>24</v>
      </c>
      <c r="E17" s="73">
        <v>199370</v>
      </c>
      <c r="F17" s="73">
        <v>45603</v>
      </c>
      <c r="G17" s="73">
        <v>153767</v>
      </c>
      <c r="H17" s="73">
        <v>42541.04</v>
      </c>
      <c r="I17" s="70">
        <f t="shared" si="0"/>
        <v>27.665910110751984</v>
      </c>
      <c r="J17" s="70">
        <f t="shared" si="1"/>
        <v>21.337733861664244</v>
      </c>
    </row>
    <row r="18" spans="2:10" s="66" customFormat="1" ht="24" customHeight="1" thickBot="1">
      <c r="B18" s="69">
        <v>9</v>
      </c>
      <c r="C18" s="129" t="s">
        <v>67</v>
      </c>
      <c r="D18" s="73">
        <v>45</v>
      </c>
      <c r="E18" s="73">
        <v>902852.71999999986</v>
      </c>
      <c r="F18" s="73">
        <v>221980.26</v>
      </c>
      <c r="G18" s="73">
        <v>680872.45999999985</v>
      </c>
      <c r="H18" s="73">
        <v>175324.2</v>
      </c>
      <c r="I18" s="70">
        <f t="shared" si="0"/>
        <v>25.74993266727223</v>
      </c>
      <c r="J18" s="70">
        <f t="shared" si="1"/>
        <v>19.418914748354531</v>
      </c>
    </row>
    <row r="19" spans="2:10" s="66" customFormat="1" ht="24" customHeight="1" thickBot="1">
      <c r="B19" s="69">
        <v>10</v>
      </c>
      <c r="C19" s="129" t="s">
        <v>68</v>
      </c>
      <c r="D19" s="73">
        <v>24</v>
      </c>
      <c r="E19" s="73">
        <v>498555</v>
      </c>
      <c r="F19" s="73">
        <v>146800</v>
      </c>
      <c r="G19" s="73">
        <v>351755</v>
      </c>
      <c r="H19" s="73">
        <v>71762.679999999993</v>
      </c>
      <c r="I19" s="70">
        <f t="shared" si="0"/>
        <v>20.401324785717328</v>
      </c>
      <c r="J19" s="70">
        <f t="shared" si="1"/>
        <v>14.39413505029535</v>
      </c>
    </row>
    <row r="20" spans="2:10" s="66" customFormat="1" ht="24" customHeight="1" thickBot="1">
      <c r="B20" s="69">
        <v>11</v>
      </c>
      <c r="C20" s="129" t="s">
        <v>69</v>
      </c>
      <c r="D20" s="73">
        <v>6</v>
      </c>
      <c r="E20" s="73">
        <v>56052</v>
      </c>
      <c r="F20" s="73">
        <v>7439</v>
      </c>
      <c r="G20" s="73">
        <v>48613</v>
      </c>
      <c r="H20" s="73">
        <v>8979</v>
      </c>
      <c r="I20" s="70">
        <f t="shared" si="0"/>
        <v>18.470368008557379</v>
      </c>
      <c r="J20" s="70">
        <f t="shared" si="1"/>
        <v>16.01905373581674</v>
      </c>
    </row>
    <row r="21" spans="2:10" s="66" customFormat="1" ht="24" customHeight="1" thickBot="1">
      <c r="B21" s="69">
        <v>12</v>
      </c>
      <c r="C21" s="129" t="s">
        <v>70</v>
      </c>
      <c r="D21" s="73">
        <v>11</v>
      </c>
      <c r="E21" s="73">
        <v>75189.11</v>
      </c>
      <c r="F21" s="73">
        <v>8253</v>
      </c>
      <c r="G21" s="73">
        <v>66936.11</v>
      </c>
      <c r="H21" s="73">
        <v>18984.25</v>
      </c>
      <c r="I21" s="70">
        <f t="shared" si="0"/>
        <v>28.361746746262966</v>
      </c>
      <c r="J21" s="70">
        <f t="shared" si="1"/>
        <v>25.248669654422031</v>
      </c>
    </row>
    <row r="22" spans="2:10" s="66" customFormat="1" ht="24" customHeight="1" thickBot="1">
      <c r="B22" s="71"/>
      <c r="C22" s="72" t="s">
        <v>71</v>
      </c>
      <c r="D22" s="73">
        <f>SUM(D10:D21)</f>
        <v>146</v>
      </c>
      <c r="E22" s="73">
        <f t="shared" ref="E22:H22" si="2">SUM(E10:E21)</f>
        <v>2108895.8024666999</v>
      </c>
      <c r="F22" s="73">
        <f t="shared" si="2"/>
        <v>490876.12</v>
      </c>
      <c r="G22" s="73">
        <f t="shared" si="2"/>
        <v>1618019.6824667</v>
      </c>
      <c r="H22" s="73">
        <f t="shared" si="2"/>
        <v>427532.80095130001</v>
      </c>
      <c r="I22" s="70">
        <f t="shared" si="0"/>
        <v>26.423213857294904</v>
      </c>
      <c r="J22" s="70">
        <f t="shared" si="1"/>
        <v>20.272827156810223</v>
      </c>
    </row>
    <row r="23" spans="2:10" s="66" customFormat="1" ht="24" customHeight="1" thickBot="1">
      <c r="B23" s="69">
        <v>13</v>
      </c>
      <c r="C23" s="129" t="s">
        <v>44</v>
      </c>
      <c r="D23" s="73">
        <v>16</v>
      </c>
      <c r="E23" s="73">
        <v>115449.26412000001</v>
      </c>
      <c r="F23" s="73">
        <v>25500</v>
      </c>
      <c r="G23" s="73">
        <v>89949.264120000007</v>
      </c>
      <c r="H23" s="73">
        <v>33429.332828799998</v>
      </c>
      <c r="I23" s="70">
        <f t="shared" si="0"/>
        <v>37.164654047866819</v>
      </c>
      <c r="J23" s="70">
        <f t="shared" si="1"/>
        <v>28.955864797936659</v>
      </c>
    </row>
    <row r="24" spans="2:10" s="66" customFormat="1" ht="24" customHeight="1" thickBot="1">
      <c r="B24" s="69">
        <v>14</v>
      </c>
      <c r="C24" s="129" t="s">
        <v>72</v>
      </c>
      <c r="D24" s="73">
        <v>2</v>
      </c>
      <c r="E24" s="73">
        <v>15716.555329999999</v>
      </c>
      <c r="F24" s="73">
        <v>1015.95483</v>
      </c>
      <c r="G24" s="73">
        <v>14700.600499999999</v>
      </c>
      <c r="H24" s="73">
        <v>7923.1429500000004</v>
      </c>
      <c r="I24" s="70">
        <f t="shared" si="0"/>
        <v>53.896729932903085</v>
      </c>
      <c r="J24" s="70">
        <f t="shared" si="1"/>
        <v>50.412719477252018</v>
      </c>
    </row>
    <row r="25" spans="2:10" s="66" customFormat="1" ht="24" customHeight="1" thickBot="1">
      <c r="B25" s="69">
        <v>15</v>
      </c>
      <c r="C25" s="129" t="s">
        <v>73</v>
      </c>
      <c r="D25" s="73">
        <v>1</v>
      </c>
      <c r="E25" s="73">
        <v>1189</v>
      </c>
      <c r="F25" s="73">
        <v>153</v>
      </c>
      <c r="G25" s="73">
        <v>1036</v>
      </c>
      <c r="H25" s="73">
        <v>449</v>
      </c>
      <c r="I25" s="70">
        <f t="shared" si="0"/>
        <v>43.339768339768341</v>
      </c>
      <c r="J25" s="70">
        <f t="shared" si="1"/>
        <v>37.762825904121108</v>
      </c>
    </row>
    <row r="26" spans="2:10" s="66" customFormat="1" ht="24" customHeight="1" thickBot="1">
      <c r="B26" s="69">
        <v>16</v>
      </c>
      <c r="C26" s="129" t="s">
        <v>46</v>
      </c>
      <c r="D26" s="73">
        <v>1</v>
      </c>
      <c r="E26" s="73">
        <v>2206.1999999999998</v>
      </c>
      <c r="F26" s="73">
        <v>73.3</v>
      </c>
      <c r="G26" s="73">
        <v>2132.8999999999996</v>
      </c>
      <c r="H26" s="73">
        <v>1286.7</v>
      </c>
      <c r="I26" s="70">
        <f t="shared" si="0"/>
        <v>60.326316282994995</v>
      </c>
      <c r="J26" s="70">
        <f t="shared" si="1"/>
        <v>58.322001631765033</v>
      </c>
    </row>
    <row r="27" spans="2:10" s="66" customFormat="1" ht="24" customHeight="1" thickBot="1">
      <c r="B27" s="69">
        <v>17</v>
      </c>
      <c r="C27" s="129" t="s">
        <v>47</v>
      </c>
      <c r="D27" s="73">
        <v>17</v>
      </c>
      <c r="E27" s="73">
        <v>243309.00816930001</v>
      </c>
      <c r="F27" s="73">
        <v>19132.294442699993</v>
      </c>
      <c r="G27" s="73">
        <v>224176.71372660002</v>
      </c>
      <c r="H27" s="73">
        <v>130114.6818996002</v>
      </c>
      <c r="I27" s="70">
        <f t="shared" si="0"/>
        <v>58.041122887671825</v>
      </c>
      <c r="J27" s="70">
        <f t="shared" si="1"/>
        <v>53.477132999968255</v>
      </c>
    </row>
    <row r="28" spans="2:10" s="66" customFormat="1" ht="24" customHeight="1" thickBot="1">
      <c r="B28" s="69">
        <v>18</v>
      </c>
      <c r="C28" s="129" t="s">
        <v>74</v>
      </c>
      <c r="D28" s="73">
        <v>2</v>
      </c>
      <c r="E28" s="73">
        <v>20349</v>
      </c>
      <c r="F28" s="73">
        <v>998</v>
      </c>
      <c r="G28" s="73">
        <v>19351</v>
      </c>
      <c r="H28" s="73">
        <v>5307.4</v>
      </c>
      <c r="I28" s="70">
        <f t="shared" si="0"/>
        <v>27.427006356260659</v>
      </c>
      <c r="J28" s="70">
        <f t="shared" si="1"/>
        <v>26.081871345029239</v>
      </c>
    </row>
    <row r="29" spans="2:10" s="66" customFormat="1" ht="24" customHeight="1" thickBot="1">
      <c r="B29" s="69">
        <v>19</v>
      </c>
      <c r="C29" s="129" t="s">
        <v>48</v>
      </c>
      <c r="D29" s="73">
        <v>9</v>
      </c>
      <c r="E29" s="73">
        <v>72559.870825399994</v>
      </c>
      <c r="F29" s="73">
        <v>0</v>
      </c>
      <c r="G29" s="73">
        <v>72559.870825399994</v>
      </c>
      <c r="H29" s="73">
        <v>45007.573945000004</v>
      </c>
      <c r="I29" s="70">
        <f t="shared" si="0"/>
        <v>62.028189180905827</v>
      </c>
      <c r="J29" s="70">
        <f t="shared" si="1"/>
        <v>62.028189180905827</v>
      </c>
    </row>
    <row r="30" spans="2:10" s="66" customFormat="1" ht="24" customHeight="1" thickBot="1">
      <c r="B30" s="69">
        <v>20</v>
      </c>
      <c r="C30" s="129" t="s">
        <v>119</v>
      </c>
      <c r="D30" s="73">
        <v>1</v>
      </c>
      <c r="E30" s="73">
        <v>14865.507828599964</v>
      </c>
      <c r="F30" s="73">
        <v>1813.6492992999999</v>
      </c>
      <c r="G30" s="73">
        <v>13051.858529299965</v>
      </c>
      <c r="H30" s="73">
        <v>267.96694719999999</v>
      </c>
      <c r="I30" s="70">
        <f t="shared" si="0"/>
        <v>2.0530941750436851</v>
      </c>
      <c r="J30" s="70">
        <f t="shared" si="1"/>
        <v>1.8026087658065373</v>
      </c>
    </row>
    <row r="31" spans="2:10" s="66" customFormat="1" ht="24" customHeight="1" thickBot="1">
      <c r="B31" s="69">
        <v>21</v>
      </c>
      <c r="C31" s="129" t="s">
        <v>75</v>
      </c>
      <c r="D31" s="73">
        <v>7</v>
      </c>
      <c r="E31" s="73">
        <v>30912.27</v>
      </c>
      <c r="F31" s="73">
        <v>3688.8939101000001</v>
      </c>
      <c r="G31" s="73">
        <v>27223.376089900001</v>
      </c>
      <c r="H31" s="73">
        <v>65366</v>
      </c>
      <c r="I31" s="70">
        <f t="shared" si="0"/>
        <v>240.10982247073716</v>
      </c>
      <c r="J31" s="70">
        <f t="shared" si="1"/>
        <v>211.45648637256338</v>
      </c>
    </row>
    <row r="32" spans="2:10" s="66" customFormat="1" ht="24" customHeight="1" thickBot="1">
      <c r="B32" s="69">
        <v>22</v>
      </c>
      <c r="C32" s="130" t="s">
        <v>76</v>
      </c>
      <c r="D32" s="73">
        <v>1</v>
      </c>
      <c r="E32" s="73">
        <v>3700</v>
      </c>
      <c r="F32" s="73">
        <v>785</v>
      </c>
      <c r="G32" s="73">
        <v>2915</v>
      </c>
      <c r="H32" s="73">
        <v>2091.0500000000002</v>
      </c>
      <c r="I32" s="70">
        <f t="shared" si="0"/>
        <v>71.734133790737573</v>
      </c>
      <c r="J32" s="70">
        <f t="shared" si="1"/>
        <v>56.514864864864869</v>
      </c>
    </row>
    <row r="33" spans="2:10" s="66" customFormat="1" ht="24" customHeight="1" thickBot="1">
      <c r="B33" s="69">
        <v>23</v>
      </c>
      <c r="C33" s="129" t="s">
        <v>77</v>
      </c>
      <c r="D33" s="73">
        <v>3</v>
      </c>
      <c r="E33" s="73">
        <v>30808.408919499998</v>
      </c>
      <c r="F33" s="73">
        <v>4983</v>
      </c>
      <c r="G33" s="73">
        <v>25825.408919499998</v>
      </c>
      <c r="H33" s="73">
        <v>10391.6400197</v>
      </c>
      <c r="I33" s="70">
        <f t="shared" si="0"/>
        <v>40.23804638327946</v>
      </c>
      <c r="J33" s="70">
        <f t="shared" si="1"/>
        <v>33.729882146308029</v>
      </c>
    </row>
    <row r="34" spans="2:10" s="66" customFormat="1" ht="24" customHeight="1" thickBot="1">
      <c r="B34" s="69">
        <v>24</v>
      </c>
      <c r="C34" s="129" t="s">
        <v>116</v>
      </c>
      <c r="D34" s="73">
        <v>1</v>
      </c>
      <c r="E34" s="73">
        <v>20104.402746038999</v>
      </c>
      <c r="F34" s="73">
        <v>422.68</v>
      </c>
      <c r="G34" s="73">
        <v>19681.722746038999</v>
      </c>
      <c r="H34" s="73">
        <v>2757.9597600000002</v>
      </c>
      <c r="I34" s="70">
        <f t="shared" si="0"/>
        <v>14.012796519832326</v>
      </c>
      <c r="J34" s="70">
        <f t="shared" si="1"/>
        <v>13.718187975235313</v>
      </c>
    </row>
    <row r="35" spans="2:10" s="66" customFormat="1" ht="24" customHeight="1" thickBot="1">
      <c r="B35" s="69">
        <v>25</v>
      </c>
      <c r="C35" s="129" t="s">
        <v>117</v>
      </c>
      <c r="D35" s="73">
        <v>1</v>
      </c>
      <c r="E35" s="73">
        <v>5223</v>
      </c>
      <c r="F35" s="73">
        <v>2061</v>
      </c>
      <c r="G35" s="73">
        <v>3162</v>
      </c>
      <c r="H35" s="73">
        <v>968</v>
      </c>
      <c r="I35" s="70">
        <f t="shared" si="0"/>
        <v>30.613535736875399</v>
      </c>
      <c r="J35" s="70">
        <f t="shared" si="1"/>
        <v>18.533409917671836</v>
      </c>
    </row>
    <row r="36" spans="2:10" s="66" customFormat="1" ht="24" customHeight="1" thickBot="1">
      <c r="B36" s="69">
        <v>26</v>
      </c>
      <c r="C36" s="129" t="s">
        <v>49</v>
      </c>
      <c r="D36" s="73">
        <v>5</v>
      </c>
      <c r="E36" s="73">
        <v>24136.704699999998</v>
      </c>
      <c r="F36" s="73">
        <v>3729.5970699999998</v>
      </c>
      <c r="G36" s="73">
        <v>20407.107629999999</v>
      </c>
      <c r="H36" s="73">
        <v>4010.0560399999999</v>
      </c>
      <c r="I36" s="70">
        <f t="shared" si="0"/>
        <v>19.650291029508331</v>
      </c>
      <c r="J36" s="70">
        <f t="shared" si="1"/>
        <v>16.613933384203854</v>
      </c>
    </row>
    <row r="37" spans="2:10" s="66" customFormat="1" ht="24" customHeight="1" thickBot="1">
      <c r="B37" s="71"/>
      <c r="C37" s="72" t="s">
        <v>78</v>
      </c>
      <c r="D37" s="73">
        <f>SUM(D23:D36)</f>
        <v>67</v>
      </c>
      <c r="E37" s="73">
        <f t="shared" ref="E37:H37" si="3">SUM(E23:E36)</f>
        <v>600529.19263883901</v>
      </c>
      <c r="F37" s="73">
        <f t="shared" si="3"/>
        <v>64356.36955209999</v>
      </c>
      <c r="G37" s="73">
        <f t="shared" si="3"/>
        <v>536172.82308673894</v>
      </c>
      <c r="H37" s="73">
        <f t="shared" si="3"/>
        <v>309370.50439030019</v>
      </c>
      <c r="I37" s="70">
        <f t="shared" si="0"/>
        <v>57.699773481479134</v>
      </c>
      <c r="J37" s="70">
        <f t="shared" si="1"/>
        <v>51.516313974824037</v>
      </c>
    </row>
    <row r="38" spans="2:10" s="66" customFormat="1" ht="24" customHeight="1" thickBot="1">
      <c r="B38" s="69">
        <v>27</v>
      </c>
      <c r="C38" s="131" t="s">
        <v>79</v>
      </c>
      <c r="D38" s="73">
        <v>1</v>
      </c>
      <c r="E38" s="73">
        <v>21280.82</v>
      </c>
      <c r="F38" s="73">
        <v>72.099999999999994</v>
      </c>
      <c r="G38" s="73">
        <v>21208.720000000001</v>
      </c>
      <c r="H38" s="73">
        <v>2967.22</v>
      </c>
      <c r="I38" s="70">
        <f t="shared" si="0"/>
        <v>13.99056614449151</v>
      </c>
      <c r="J38" s="70">
        <f t="shared" si="1"/>
        <v>13.943165723877179</v>
      </c>
    </row>
    <row r="39" spans="2:10" s="66" customFormat="1" ht="24" customHeight="1" thickBot="1">
      <c r="B39" s="69">
        <v>28</v>
      </c>
      <c r="C39" s="131" t="s">
        <v>45</v>
      </c>
      <c r="D39" s="73">
        <v>14</v>
      </c>
      <c r="E39" s="73">
        <v>95364</v>
      </c>
      <c r="F39" s="73">
        <v>5532.41</v>
      </c>
      <c r="G39" s="73">
        <v>89831.59</v>
      </c>
      <c r="H39" s="73">
        <v>49152.43</v>
      </c>
      <c r="I39" s="70">
        <f t="shared" si="0"/>
        <v>54.716197275368273</v>
      </c>
      <c r="J39" s="70">
        <f t="shared" si="1"/>
        <v>51.541913090893843</v>
      </c>
    </row>
    <row r="40" spans="2:10" s="66" customFormat="1" ht="24" customHeight="1" thickBot="1">
      <c r="B40" s="71"/>
      <c r="C40" s="72" t="s">
        <v>101</v>
      </c>
      <c r="D40" s="73">
        <f>D38+D39</f>
        <v>15</v>
      </c>
      <c r="E40" s="73">
        <f t="shared" ref="E40:H40" si="4">E38+E39</f>
        <v>116644.82</v>
      </c>
      <c r="F40" s="73">
        <f t="shared" si="4"/>
        <v>5604.51</v>
      </c>
      <c r="G40" s="73">
        <f t="shared" si="4"/>
        <v>111040.31</v>
      </c>
      <c r="H40" s="73">
        <f t="shared" si="4"/>
        <v>52119.65</v>
      </c>
      <c r="I40" s="70">
        <f t="shared" si="0"/>
        <v>46.937594104339233</v>
      </c>
      <c r="J40" s="70">
        <f t="shared" si="1"/>
        <v>44.682352804007927</v>
      </c>
    </row>
    <row r="41" spans="2:10" s="66" customFormat="1" ht="24" customHeight="1" thickBot="1">
      <c r="B41" s="71"/>
      <c r="C41" s="72" t="s">
        <v>80</v>
      </c>
      <c r="D41" s="73">
        <f>D37+D40</f>
        <v>82</v>
      </c>
      <c r="E41" s="73">
        <f t="shared" ref="E41:H41" si="5">E37+E40</f>
        <v>717174.01263883896</v>
      </c>
      <c r="F41" s="73">
        <f t="shared" si="5"/>
        <v>69960.879552099985</v>
      </c>
      <c r="G41" s="73">
        <f t="shared" si="5"/>
        <v>647213.13308673888</v>
      </c>
      <c r="H41" s="73">
        <f t="shared" si="5"/>
        <v>361490.15439030022</v>
      </c>
      <c r="I41" s="70">
        <f t="shared" si="0"/>
        <v>55.853340408321671</v>
      </c>
      <c r="J41" s="70">
        <f t="shared" si="1"/>
        <v>50.404803857880822</v>
      </c>
    </row>
    <row r="42" spans="2:10" s="66" customFormat="1" ht="24" customHeight="1" thickBot="1">
      <c r="B42" s="69">
        <v>29</v>
      </c>
      <c r="C42" s="131" t="s">
        <v>81</v>
      </c>
      <c r="D42" s="73">
        <v>32</v>
      </c>
      <c r="E42" s="73">
        <v>190752</v>
      </c>
      <c r="F42" s="73">
        <v>1659</v>
      </c>
      <c r="G42" s="73">
        <v>189093</v>
      </c>
      <c r="H42" s="73">
        <v>51375</v>
      </c>
      <c r="I42" s="70">
        <f t="shared" si="0"/>
        <v>27.169170725516018</v>
      </c>
      <c r="J42" s="70">
        <f t="shared" si="1"/>
        <v>26.932876195269252</v>
      </c>
    </row>
    <row r="43" spans="2:10" s="66" customFormat="1" ht="24" customHeight="1" thickBot="1">
      <c r="B43" s="71"/>
      <c r="C43" s="72" t="s">
        <v>17</v>
      </c>
      <c r="D43" s="73">
        <f>D42</f>
        <v>32</v>
      </c>
      <c r="E43" s="73">
        <f t="shared" ref="E43:H43" si="6">E42</f>
        <v>190752</v>
      </c>
      <c r="F43" s="73">
        <f t="shared" si="6"/>
        <v>1659</v>
      </c>
      <c r="G43" s="73">
        <f t="shared" si="6"/>
        <v>189093</v>
      </c>
      <c r="H43" s="73">
        <f t="shared" si="6"/>
        <v>51375</v>
      </c>
      <c r="I43" s="70">
        <f t="shared" si="0"/>
        <v>27.169170725516018</v>
      </c>
      <c r="J43" s="70">
        <f t="shared" si="1"/>
        <v>26.932876195269252</v>
      </c>
    </row>
    <row r="44" spans="2:10" s="66" customFormat="1" ht="24" customHeight="1" thickBot="1">
      <c r="B44" s="71"/>
      <c r="C44" s="72" t="s">
        <v>28</v>
      </c>
      <c r="D44" s="73">
        <f>D22+D41+D43</f>
        <v>260</v>
      </c>
      <c r="E44" s="73">
        <f t="shared" ref="E44:H44" si="7">E22+E41+E43</f>
        <v>3016821.8151055388</v>
      </c>
      <c r="F44" s="73">
        <f t="shared" si="7"/>
        <v>562495.99955209997</v>
      </c>
      <c r="G44" s="73">
        <f t="shared" si="7"/>
        <v>2454325.8155534388</v>
      </c>
      <c r="H44" s="73">
        <f t="shared" si="7"/>
        <v>840397.95534160023</v>
      </c>
      <c r="I44" s="70">
        <f t="shared" si="0"/>
        <v>34.241499234366913</v>
      </c>
      <c r="J44" s="70">
        <f t="shared" si="1"/>
        <v>27.857063056679078</v>
      </c>
    </row>
    <row r="45" spans="2:10" s="66" customFormat="1" ht="24" customHeight="1" thickBot="1">
      <c r="B45" s="69">
        <v>30</v>
      </c>
      <c r="C45" s="131" t="s">
        <v>82</v>
      </c>
      <c r="D45" s="73">
        <v>41</v>
      </c>
      <c r="E45" s="73">
        <v>165011.49</v>
      </c>
      <c r="F45" s="73">
        <v>819.21</v>
      </c>
      <c r="G45" s="73">
        <v>164192.28</v>
      </c>
      <c r="H45" s="73">
        <v>34257.040000000001</v>
      </c>
      <c r="I45" s="70">
        <f t="shared" si="0"/>
        <v>20.863977283219405</v>
      </c>
      <c r="J45" s="70">
        <f t="shared" si="1"/>
        <v>20.760396745705407</v>
      </c>
    </row>
    <row r="46" spans="2:10" s="66" customFormat="1" ht="24" customHeight="1" thickBot="1">
      <c r="B46" s="69">
        <v>31</v>
      </c>
      <c r="C46" s="131" t="s">
        <v>118</v>
      </c>
      <c r="D46" s="73">
        <v>1</v>
      </c>
      <c r="E46" s="73">
        <v>1712.82</v>
      </c>
      <c r="F46" s="73">
        <v>0.09</v>
      </c>
      <c r="G46" s="73">
        <v>1712.73</v>
      </c>
      <c r="H46" s="73">
        <v>376.38</v>
      </c>
      <c r="I46" s="70">
        <f t="shared" si="0"/>
        <v>21.975442714263195</v>
      </c>
      <c r="J46" s="70">
        <f t="shared" si="1"/>
        <v>21.974288016253897</v>
      </c>
    </row>
    <row r="47" spans="2:10" s="66" customFormat="1" ht="24" customHeight="1" thickBot="1">
      <c r="B47" s="71"/>
      <c r="C47" s="72" t="s">
        <v>83</v>
      </c>
      <c r="D47" s="73">
        <f>D45+D46</f>
        <v>42</v>
      </c>
      <c r="E47" s="73">
        <f t="shared" ref="E47:H47" si="8">E45+E46</f>
        <v>166724.31</v>
      </c>
      <c r="F47" s="73">
        <f t="shared" si="8"/>
        <v>819.30000000000007</v>
      </c>
      <c r="G47" s="73">
        <f t="shared" si="8"/>
        <v>165905.01</v>
      </c>
      <c r="H47" s="73">
        <f t="shared" si="8"/>
        <v>34633.42</v>
      </c>
      <c r="I47" s="70">
        <f t="shared" si="0"/>
        <v>20.875451561107162</v>
      </c>
      <c r="J47" s="70">
        <f t="shared" si="1"/>
        <v>20.772867496047816</v>
      </c>
    </row>
    <row r="48" spans="2:10" s="66" customFormat="1" ht="24" customHeight="1" thickBot="1">
      <c r="B48" s="69">
        <v>32</v>
      </c>
      <c r="C48" s="131" t="s">
        <v>85</v>
      </c>
      <c r="D48" s="73">
        <v>4</v>
      </c>
      <c r="E48" s="73">
        <v>0</v>
      </c>
      <c r="F48" s="73">
        <v>0</v>
      </c>
      <c r="G48" s="73">
        <v>0</v>
      </c>
      <c r="H48" s="73">
        <v>4145.49</v>
      </c>
      <c r="I48" s="70">
        <v>0</v>
      </c>
      <c r="J48" s="70">
        <v>0</v>
      </c>
    </row>
    <row r="49" spans="2:10" s="66" customFormat="1" ht="24" customHeight="1" thickBot="1">
      <c r="B49" s="71"/>
      <c r="C49" s="72" t="s">
        <v>84</v>
      </c>
      <c r="D49" s="73">
        <f>D48</f>
        <v>4</v>
      </c>
      <c r="E49" s="73">
        <f t="shared" ref="E49:H49" si="9">E48</f>
        <v>0</v>
      </c>
      <c r="F49" s="73">
        <f t="shared" si="9"/>
        <v>0</v>
      </c>
      <c r="G49" s="73">
        <f t="shared" si="9"/>
        <v>0</v>
      </c>
      <c r="H49" s="73">
        <f t="shared" si="9"/>
        <v>4145.49</v>
      </c>
      <c r="I49" s="70">
        <v>0</v>
      </c>
      <c r="J49" s="70">
        <v>0</v>
      </c>
    </row>
    <row r="50" spans="2:10" s="66" customFormat="1" ht="55.2" customHeight="1" thickBot="1">
      <c r="B50" s="69"/>
      <c r="C50" s="74" t="s">
        <v>102</v>
      </c>
      <c r="D50" s="73"/>
      <c r="E50" s="73"/>
      <c r="F50" s="73"/>
      <c r="G50" s="73"/>
      <c r="H50" s="73"/>
      <c r="I50" s="70">
        <v>0</v>
      </c>
      <c r="J50" s="70">
        <v>0</v>
      </c>
    </row>
    <row r="51" spans="2:10" s="66" customFormat="1" ht="24" customHeight="1" thickBot="1">
      <c r="B51" s="71"/>
      <c r="C51" s="72" t="s">
        <v>103</v>
      </c>
      <c r="D51" s="73">
        <f>D44+D47+D49</f>
        <v>306</v>
      </c>
      <c r="E51" s="73">
        <f t="shared" ref="E51:H51" si="10">E44+E47+E49</f>
        <v>3183546.1251055389</v>
      </c>
      <c r="F51" s="73">
        <f t="shared" si="10"/>
        <v>563315.29955210001</v>
      </c>
      <c r="G51" s="73">
        <f t="shared" si="10"/>
        <v>2620230.8255534386</v>
      </c>
      <c r="H51" s="73">
        <f t="shared" si="10"/>
        <v>879176.86534160026</v>
      </c>
      <c r="I51" s="70">
        <f t="shared" si="0"/>
        <v>33.553412804992199</v>
      </c>
      <c r="J51" s="70">
        <f t="shared" si="1"/>
        <v>27.616275398317164</v>
      </c>
    </row>
    <row r="52" spans="2:10">
      <c r="I52" s="132" t="s">
        <v>122</v>
      </c>
      <c r="J52" s="132"/>
    </row>
  </sheetData>
  <mergeCells count="14">
    <mergeCell ref="I3:J3"/>
    <mergeCell ref="H7:H8"/>
    <mergeCell ref="I7:I8"/>
    <mergeCell ref="J7:J8"/>
    <mergeCell ref="I52:J52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DEC 23</vt:lpstr>
      <vt:lpstr>'BASIC STAT.DATA'!Print_Area</vt:lpstr>
      <vt:lpstr>'Debt Swap'!Print_Area</vt:lpstr>
      <vt:lpstr>'DEC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2024-02-15T04:25:27Z</cp:lastPrinted>
  <dcterms:created xsi:type="dcterms:W3CDTF">2011-10-07T06:46:22Z</dcterms:created>
  <dcterms:modified xsi:type="dcterms:W3CDTF">2024-02-15T04:26:41Z</dcterms:modified>
</cp:coreProperties>
</file>