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6" windowHeight="9072"/>
  </bookViews>
  <sheets>
    <sheet name="DEC 23" sheetId="2" r:id="rId1"/>
  </sheets>
  <definedNames>
    <definedName name="_xlnm.Print_Area" localSheetId="0">'DEC 23'!$A$2:$I$47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I23" i="2"/>
  <c r="H22" i="2" l="1"/>
  <c r="I22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3" i="2"/>
  <c r="I33" i="2"/>
  <c r="H34" i="2"/>
  <c r="I34" i="2"/>
  <c r="H37" i="2"/>
  <c r="I37" i="2"/>
  <c r="H40" i="2"/>
  <c r="I40" i="2"/>
  <c r="H43" i="2"/>
  <c r="I43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D35" i="2" l="1"/>
  <c r="E35" i="2"/>
  <c r="F35" i="2"/>
  <c r="G35" i="2"/>
  <c r="C35" i="2"/>
  <c r="H35" i="2" l="1"/>
  <c r="I35" i="2"/>
  <c r="F21" i="2"/>
  <c r="D44" i="2" l="1"/>
  <c r="E44" i="2"/>
  <c r="F44" i="2"/>
  <c r="G44" i="2"/>
  <c r="C44" i="2"/>
  <c r="H44" i="2" l="1"/>
  <c r="I44" i="2"/>
  <c r="D41" i="2"/>
  <c r="E41" i="2"/>
  <c r="G41" i="2"/>
  <c r="C41" i="2"/>
  <c r="I41" i="2" l="1"/>
  <c r="F41" i="2"/>
  <c r="H41" i="2" s="1"/>
  <c r="G38" i="2" l="1"/>
  <c r="E38" i="2"/>
  <c r="D38" i="2"/>
  <c r="C38" i="2"/>
  <c r="G32" i="2"/>
  <c r="E32" i="2"/>
  <c r="D32" i="2"/>
  <c r="C32" i="2"/>
  <c r="G21" i="2"/>
  <c r="E21" i="2"/>
  <c r="D21" i="2"/>
  <c r="C21" i="2"/>
  <c r="I38" i="2" l="1"/>
  <c r="I32" i="2"/>
  <c r="E36" i="2"/>
  <c r="G36" i="2"/>
  <c r="D36" i="2"/>
  <c r="D39" i="2" s="1"/>
  <c r="C36" i="2"/>
  <c r="H21" i="2"/>
  <c r="F38" i="2"/>
  <c r="H38" i="2" s="1"/>
  <c r="F32" i="2"/>
  <c r="H32" i="2" s="1"/>
  <c r="I21" i="2"/>
  <c r="I36" i="2" l="1"/>
  <c r="G39" i="2"/>
  <c r="E39" i="2"/>
  <c r="E46" i="2" s="1"/>
  <c r="C39" i="2"/>
  <c r="C46" i="2" s="1"/>
  <c r="F36" i="2"/>
  <c r="F39" i="2" s="1"/>
  <c r="D46" i="2"/>
  <c r="H36" i="2" l="1"/>
  <c r="G46" i="2"/>
  <c r="H39" i="2"/>
  <c r="I39" i="2"/>
  <c r="F46" i="2"/>
  <c r="H46" i="2" l="1"/>
  <c r="I46" i="2"/>
</calcChain>
</file>

<file path=xl/sharedStrings.xml><?xml version="1.0" encoding="utf-8"?>
<sst xmlns="http://schemas.openxmlformats.org/spreadsheetml/2006/main" count="52" uniqueCount="52">
  <si>
    <t>Amt.in lacs</t>
  </si>
  <si>
    <t>BANK</t>
  </si>
  <si>
    <t>Advances made in the Distt by banks located outside the Distt</t>
  </si>
  <si>
    <t>G.TOTAL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</si>
  <si>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</si>
  <si>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</si>
  <si>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</si>
  <si>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</si>
  <si>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</si>
  <si>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</si>
  <si>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</si>
  <si>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</si>
  <si>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</si>
  <si>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</si>
  <si>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</si>
  <si>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</si>
  <si>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</si>
  <si>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</si>
  <si>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</si>
  <si>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DCB</t>
  </si>
  <si>
    <t>Federal Bank</t>
  </si>
  <si>
    <t>HDFC Bank</t>
  </si>
  <si>
    <t>IDBI Bank</t>
  </si>
  <si>
    <t>ICICI Bank</t>
  </si>
  <si>
    <t>Indusind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</si>
  <si>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</si>
  <si>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</si>
  <si>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</si>
  <si>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</si>
  <si>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</si>
  <si>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</si>
  <si>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</si>
  <si>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</si>
  <si>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</si>
  <si>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</si>
  <si>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</si>
  <si>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</si>
  <si>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</si>
  <si>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</si>
  <si>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</si>
  <si>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</si>
  <si>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</si>
  <si>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</si>
  <si>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</si>
  <si>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SBS NAGAR</t>
  </si>
  <si>
    <t>SLBC PUNJAB</t>
  </si>
  <si>
    <t>Punjab State Co-op Bank</t>
  </si>
  <si>
    <t>SIDBI/CUCB</t>
  </si>
  <si>
    <t>AU Small Finance Bank</t>
  </si>
  <si>
    <t>CD RATIO OF BANKS AS ON 31.12.2023 (Net of NRE Deposit)</t>
  </si>
  <si>
    <t>Bandhan Bank</t>
  </si>
  <si>
    <t>Annexure - 6.2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</si>
</sst>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8"/>
      <color theme="1"/>
      <name val="Tahoma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/>
    <xf numFmtId="0" fontId="3" fillId="0" borderId="2" xfId="0" applyFont="1" applyBorder="1" applyAlignment="1">
      <alignment horizontal="left" vertical="top"/>
    </xf>
    <xf numFmtId="2" fontId="3" fillId="0" borderId="2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5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left" vertical="top"/>
    </xf>
    <xf numFmtId="1" fontId="5" fillId="2" borderId="4" xfId="0" applyNumberFormat="1" applyFont="1" applyFill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top"/>
    </xf>
    <xf numFmtId="1" fontId="3" fillId="0" borderId="4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 vertical="top"/>
    </xf>
    <xf numFmtId="1" fontId="7" fillId="0" borderId="4" xfId="0" applyNumberFormat="1" applyFont="1" applyBorder="1" applyAlignment="1">
      <alignment horizontal="right"/>
    </xf>
    <xf numFmtId="0" fontId="7" fillId="0" borderId="4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abSelected="1" zoomScaleNormal="100" workbookViewId="0">
      <selection activeCell="C9" sqref="C9"/>
    </sheetView>
  </sheetViews>
  <sheetFormatPr defaultRowHeight="14.4" x14ac:dyDescent="0.3"/>
  <cols>
    <col min="1" max="1" width="9.5546875" customWidth="1"/>
    <col min="2" max="2" width="34.6640625" customWidth="1"/>
    <col min="3" max="3" width="13" customWidth="1"/>
    <col min="4" max="4" width="15" customWidth="1"/>
    <col min="5" max="5" width="15.109375" customWidth="1"/>
    <col min="6" max="6" width="13.6640625" customWidth="1"/>
    <col min="7" max="7" width="13.33203125" customWidth="1"/>
    <col min="8" max="8" width="13.109375" customWidth="1"/>
    <col min="9" max="9" width="14" customWidth="1"/>
  </cols>
  <sheetData>
    <row r="2" spans="1:9" ht="15" thickBot="1" x14ac:dyDescent="0.35">
      <c r="H2" s="9" t="s">
        <v>51</v>
      </c>
      <c r="I2" s="9"/>
    </row>
    <row r="3" spans="1:9" ht="22.8" thickBot="1" x14ac:dyDescent="0.4">
      <c r="A3" s="11" t="s">
        <v>44</v>
      </c>
      <c r="B3" s="11"/>
      <c r="C3" s="11"/>
      <c r="D3" s="11"/>
      <c r="E3" s="11"/>
      <c r="F3" s="11"/>
      <c r="G3" s="11"/>
      <c r="H3" s="11"/>
      <c r="I3" s="11"/>
    </row>
    <row r="4" spans="1:9" s="3" customFormat="1" ht="14.25" customHeight="1" thickBot="1" x14ac:dyDescent="0.35">
      <c r="A4" s="12" t="s">
        <v>49</v>
      </c>
      <c r="B4" s="12"/>
      <c r="C4" s="12"/>
      <c r="D4" s="12"/>
      <c r="E4" s="12"/>
      <c r="F4" s="12"/>
      <c r="G4" s="12"/>
      <c r="H4" s="12"/>
      <c r="I4" s="12"/>
    </row>
    <row r="5" spans="1:9" s="3" customFormat="1" ht="13.65" customHeight="1" thickBot="1" x14ac:dyDescent="0.35">
      <c r="A5" s="13" t="s">
        <v>0</v>
      </c>
      <c r="B5" s="13"/>
      <c r="C5" s="13"/>
      <c r="D5" s="13"/>
      <c r="E5" s="13"/>
      <c r="F5" s="13"/>
      <c r="G5" s="13"/>
      <c r="H5" s="13"/>
      <c r="I5" s="13"/>
    </row>
    <row r="6" spans="1:9" s="3" customFormat="1" ht="39" customHeight="1" thickBot="1" x14ac:dyDescent="0.35">
      <c r="A6" s="12" t="s">
        <v>4</v>
      </c>
      <c r="B6" s="12" t="s">
        <v>1</v>
      </c>
      <c r="C6" s="14" t="s">
        <v>35</v>
      </c>
      <c r="D6" s="14" t="s">
        <v>36</v>
      </c>
      <c r="E6" s="15" t="s">
        <v>37</v>
      </c>
      <c r="F6" s="14" t="s">
        <v>38</v>
      </c>
      <c r="G6" s="14" t="s">
        <v>39</v>
      </c>
      <c r="H6" s="16" t="s">
        <v>40</v>
      </c>
      <c r="I6" s="17" t="s">
        <v>41</v>
      </c>
    </row>
    <row r="7" spans="1:9" s="3" customFormat="1" ht="30" customHeight="1" thickBot="1" x14ac:dyDescent="0.35">
      <c r="A7" s="12"/>
      <c r="B7" s="12"/>
      <c r="C7" s="14"/>
      <c r="D7" s="14"/>
      <c r="E7" s="15"/>
      <c r="F7" s="14"/>
      <c r="G7" s="14"/>
      <c r="H7" s="16"/>
      <c r="I7" s="17"/>
    </row>
    <row r="8" spans="1:9" s="3" customFormat="1" ht="15.75" customHeight="1" thickBot="1" x14ac:dyDescent="0.35">
      <c r="A8" s="18"/>
      <c r="B8" s="18"/>
      <c r="C8" s="19">
        <v>1</v>
      </c>
      <c r="D8" s="19">
        <v>2</v>
      </c>
      <c r="E8" s="20">
        <v>3</v>
      </c>
      <c r="F8" s="19">
        <v>4</v>
      </c>
      <c r="G8" s="19">
        <v>5</v>
      </c>
      <c r="H8" s="19">
        <v>6</v>
      </c>
      <c r="I8" s="21">
        <v>7</v>
      </c>
    </row>
    <row r="9" spans="1:9" s="3" customFormat="1" ht="18.899999999999999" customHeight="1" thickBot="1" x14ac:dyDescent="0.35">
      <c r="A9" s="2">
        <v>1</v>
      </c>
      <c r="B9" s="22" t="s">
        <v>5</v>
      </c>
      <c r="C9" s="23">
        <v>4</v>
      </c>
      <c r="D9" s="23">
        <v>54168</v>
      </c>
      <c r="E9" s="23">
        <v>22063</v>
      </c>
      <c r="F9" s="23">
        <v>32105</v>
      </c>
      <c r="G9" s="23">
        <v>8489</v>
      </c>
      <c r="H9" s="24">
        <f t="shared" ref="H9:H20" si="0">G9/F9*100</f>
        <v>26.441364273477653</v>
      </c>
      <c r="I9" s="24">
        <f t="shared" ref="I9:I20" si="1">G9/D9*100</f>
        <v>15.671614237188008</v>
      </c>
    </row>
    <row r="10" spans="1:9" s="3" customFormat="1" ht="18.899999999999999" customHeight="1" thickBot="1" x14ac:dyDescent="0.35">
      <c r="A10" s="2">
        <v>2</v>
      </c>
      <c r="B10" s="22" t="s">
        <v>6</v>
      </c>
      <c r="C10" s="23">
        <v>4</v>
      </c>
      <c r="D10" s="23">
        <v>36616</v>
      </c>
      <c r="E10" s="23">
        <v>5002</v>
      </c>
      <c r="F10" s="23">
        <v>31614</v>
      </c>
      <c r="G10" s="23">
        <v>10413</v>
      </c>
      <c r="H10" s="24">
        <f t="shared" si="0"/>
        <v>32.937938887834505</v>
      </c>
      <c r="I10" s="24">
        <f t="shared" si="1"/>
        <v>28.438387590124535</v>
      </c>
    </row>
    <row r="11" spans="1:9" s="3" customFormat="1" ht="18.899999999999999" customHeight="1" thickBot="1" x14ac:dyDescent="0.35">
      <c r="A11" s="2">
        <v>3</v>
      </c>
      <c r="B11" s="22" t="s">
        <v>7</v>
      </c>
      <c r="C11" s="23">
        <v>1</v>
      </c>
      <c r="D11" s="23">
        <v>3988</v>
      </c>
      <c r="E11" s="23">
        <v>69</v>
      </c>
      <c r="F11" s="23">
        <v>3919</v>
      </c>
      <c r="G11" s="23">
        <v>1757</v>
      </c>
      <c r="H11" s="24">
        <f t="shared" si="0"/>
        <v>44.832865526920138</v>
      </c>
      <c r="I11" s="24">
        <f t="shared" si="1"/>
        <v>44.057171514543633</v>
      </c>
    </row>
    <row r="12" spans="1:9" s="3" customFormat="1" ht="18.899999999999999" customHeight="1" thickBot="1" x14ac:dyDescent="0.35">
      <c r="A12" s="2">
        <v>4</v>
      </c>
      <c r="B12" s="22" t="s">
        <v>8</v>
      </c>
      <c r="C12" s="23">
        <v>11</v>
      </c>
      <c r="D12" s="23">
        <v>79301</v>
      </c>
      <c r="E12" s="23">
        <v>141</v>
      </c>
      <c r="F12" s="23">
        <v>79160</v>
      </c>
      <c r="G12" s="23">
        <v>21383</v>
      </c>
      <c r="H12" s="24">
        <f t="shared" si="0"/>
        <v>27.012379989893887</v>
      </c>
      <c r="I12" s="24">
        <f t="shared" si="1"/>
        <v>26.964351017011133</v>
      </c>
    </row>
    <row r="13" spans="1:9" s="3" customFormat="1" ht="18.899999999999999" customHeight="1" thickBot="1" x14ac:dyDescent="0.35">
      <c r="A13" s="2">
        <v>5</v>
      </c>
      <c r="B13" s="22" t="s">
        <v>9</v>
      </c>
      <c r="C13" s="23">
        <v>4</v>
      </c>
      <c r="D13" s="23">
        <v>42421</v>
      </c>
      <c r="E13" s="23">
        <v>4315</v>
      </c>
      <c r="F13" s="23">
        <v>38106</v>
      </c>
      <c r="G13" s="23">
        <v>8214</v>
      </c>
      <c r="H13" s="24">
        <f t="shared" si="0"/>
        <v>21.55566052590143</v>
      </c>
      <c r="I13" s="24">
        <f t="shared" si="1"/>
        <v>19.363051318922231</v>
      </c>
    </row>
    <row r="14" spans="1:9" s="3" customFormat="1" ht="18.899999999999999" customHeight="1" thickBot="1" x14ac:dyDescent="0.35">
      <c r="A14" s="2">
        <v>6</v>
      </c>
      <c r="B14" s="22" t="s">
        <v>10</v>
      </c>
      <c r="C14" s="23">
        <v>5</v>
      </c>
      <c r="D14" s="23">
        <v>50164</v>
      </c>
      <c r="E14" s="23">
        <v>8915</v>
      </c>
      <c r="F14" s="23">
        <v>41249</v>
      </c>
      <c r="G14" s="23">
        <v>5766</v>
      </c>
      <c r="H14" s="24">
        <f t="shared" si="0"/>
        <v>13.978520691410701</v>
      </c>
      <c r="I14" s="24">
        <f t="shared" si="1"/>
        <v>11.494298700263137</v>
      </c>
    </row>
    <row r="15" spans="1:9" s="3" customFormat="1" ht="18.899999999999999" customHeight="1" thickBot="1" x14ac:dyDescent="0.35">
      <c r="A15" s="2">
        <v>7</v>
      </c>
      <c r="B15" s="22" t="s">
        <v>11</v>
      </c>
      <c r="C15" s="23">
        <v>5</v>
      </c>
      <c r="D15" s="23">
        <v>22703</v>
      </c>
      <c r="E15" s="23">
        <v>7649</v>
      </c>
      <c r="F15" s="23">
        <v>15054</v>
      </c>
      <c r="G15" s="23">
        <v>2061</v>
      </c>
      <c r="H15" s="24">
        <f t="shared" si="0"/>
        <v>13.690713431646074</v>
      </c>
      <c r="I15" s="24">
        <f t="shared" si="1"/>
        <v>9.0780954058934942</v>
      </c>
    </row>
    <row r="16" spans="1:9" s="3" customFormat="1" ht="18.899999999999999" customHeight="1" thickBot="1" x14ac:dyDescent="0.35">
      <c r="A16" s="2">
        <v>8</v>
      </c>
      <c r="B16" s="22" t="s">
        <v>12</v>
      </c>
      <c r="C16" s="23">
        <v>21</v>
      </c>
      <c r="D16" s="23">
        <v>120048</v>
      </c>
      <c r="E16" s="23">
        <v>10520</v>
      </c>
      <c r="F16" s="23">
        <v>109528</v>
      </c>
      <c r="G16" s="23">
        <v>31905</v>
      </c>
      <c r="H16" s="24">
        <f t="shared" si="0"/>
        <v>29.129537652472425</v>
      </c>
      <c r="I16" s="24">
        <f t="shared" si="1"/>
        <v>26.57686925229908</v>
      </c>
    </row>
    <row r="17" spans="1:9" s="3" customFormat="1" ht="18.899999999999999" customHeight="1" thickBot="1" x14ac:dyDescent="0.35">
      <c r="A17" s="2">
        <v>9</v>
      </c>
      <c r="B17" s="22" t="s">
        <v>13</v>
      </c>
      <c r="C17" s="23">
        <v>28</v>
      </c>
      <c r="D17" s="23">
        <v>380111</v>
      </c>
      <c r="E17" s="23">
        <v>85330</v>
      </c>
      <c r="F17" s="23">
        <v>294781</v>
      </c>
      <c r="G17" s="23">
        <v>76274</v>
      </c>
      <c r="H17" s="24">
        <f t="shared" si="0"/>
        <v>25.874801971633175</v>
      </c>
      <c r="I17" s="24">
        <f t="shared" si="1"/>
        <v>20.066243807729848</v>
      </c>
    </row>
    <row r="18" spans="1:9" s="3" customFormat="1" ht="18.899999999999999" customHeight="1" thickBot="1" x14ac:dyDescent="0.35">
      <c r="A18" s="2">
        <v>10</v>
      </c>
      <c r="B18" s="22" t="s">
        <v>14</v>
      </c>
      <c r="C18" s="23">
        <v>18</v>
      </c>
      <c r="D18" s="23">
        <v>370189</v>
      </c>
      <c r="E18" s="23">
        <v>128412</v>
      </c>
      <c r="F18" s="23">
        <v>241777</v>
      </c>
      <c r="G18" s="23">
        <v>76730</v>
      </c>
      <c r="H18" s="24">
        <f t="shared" si="0"/>
        <v>31.73585576791837</v>
      </c>
      <c r="I18" s="24">
        <f t="shared" si="1"/>
        <v>20.727250134390811</v>
      </c>
    </row>
    <row r="19" spans="1:9" s="3" customFormat="1" ht="18.899999999999999" customHeight="1" thickBot="1" x14ac:dyDescent="0.35">
      <c r="A19" s="2">
        <v>11</v>
      </c>
      <c r="B19" s="22" t="s">
        <v>15</v>
      </c>
      <c r="C19" s="23">
        <v>3</v>
      </c>
      <c r="D19" s="23">
        <v>15189</v>
      </c>
      <c r="E19" s="23">
        <v>1722</v>
      </c>
      <c r="F19" s="23">
        <v>13467</v>
      </c>
      <c r="G19" s="23">
        <v>2209</v>
      </c>
      <c r="H19" s="24">
        <f t="shared" si="0"/>
        <v>16.403059330214596</v>
      </c>
      <c r="I19" s="24">
        <f t="shared" si="1"/>
        <v>14.543419579959179</v>
      </c>
    </row>
    <row r="20" spans="1:9" s="3" customFormat="1" ht="18.899999999999999" customHeight="1" thickBot="1" x14ac:dyDescent="0.35">
      <c r="A20" s="2">
        <v>12</v>
      </c>
      <c r="B20" s="22" t="s">
        <v>16</v>
      </c>
      <c r="C20" s="23">
        <v>7</v>
      </c>
      <c r="D20" s="23">
        <v>58403</v>
      </c>
      <c r="E20" s="23">
        <v>9949</v>
      </c>
      <c r="F20" s="23">
        <v>48454</v>
      </c>
      <c r="G20" s="23">
        <v>12577</v>
      </c>
      <c r="H20" s="24">
        <f t="shared" si="0"/>
        <v>25.956577372353163</v>
      </c>
      <c r="I20" s="24">
        <f t="shared" si="1"/>
        <v>21.53485266167834</v>
      </c>
    </row>
    <row r="21" spans="1:9" s="3" customFormat="1" ht="18.899999999999999" customHeight="1" thickBot="1" x14ac:dyDescent="0.35">
      <c r="A21" s="2"/>
      <c r="B21" s="25" t="s">
        <v>17</v>
      </c>
      <c r="C21" s="26">
        <f>SUM(C9:C20)</f>
        <v>111</v>
      </c>
      <c r="D21" s="26">
        <f>SUM(D9:D20)</f>
        <v>1233301</v>
      </c>
      <c r="E21" s="26">
        <f>SUM(E9:E20)</f>
        <v>284087</v>
      </c>
      <c r="F21" s="26">
        <f>SUM(F9:F20)</f>
        <v>949214</v>
      </c>
      <c r="G21" s="26">
        <f>SUM(G9:G20)</f>
        <v>257778</v>
      </c>
      <c r="H21" s="27">
        <f t="shared" ref="H21:H34" si="2">G21/F21*100</f>
        <v>27.15699515599222</v>
      </c>
      <c r="I21" s="27">
        <f t="shared" ref="I21:I34" si="3">G21/D21*100</f>
        <v>20.901466876293785</v>
      </c>
    </row>
    <row r="22" spans="1:9" s="3" customFormat="1" ht="18.899999999999999" customHeight="1" thickBot="1" x14ac:dyDescent="0.35">
      <c r="A22" s="2">
        <v>13</v>
      </c>
      <c r="B22" s="22" t="s">
        <v>18</v>
      </c>
      <c r="C22" s="23">
        <v>6</v>
      </c>
      <c r="D22" s="23">
        <v>42300</v>
      </c>
      <c r="E22" s="23">
        <v>3500</v>
      </c>
      <c r="F22" s="23">
        <v>38800</v>
      </c>
      <c r="G22" s="23">
        <v>9152</v>
      </c>
      <c r="H22" s="24">
        <f t="shared" si="2"/>
        <v>23.587628865979383</v>
      </c>
      <c r="I22" s="24">
        <f t="shared" si="3"/>
        <v>21.635933806146575</v>
      </c>
    </row>
    <row r="23" spans="1:9" s="3" customFormat="1" ht="18.899999999999999" customHeight="1" thickBot="1" x14ac:dyDescent="0.35">
      <c r="A23" s="2"/>
      <c r="B23" s="22" t="s">
        <v>50</v>
      </c>
      <c r="C23" s="23">
        <v>1</v>
      </c>
      <c r="D23" s="23">
        <v>3219</v>
      </c>
      <c r="E23" s="23">
        <v>46</v>
      </c>
      <c r="F23" s="23">
        <v>3173</v>
      </c>
      <c r="G23" s="23">
        <v>940</v>
      </c>
      <c r="H23" s="24">
        <f t="shared" ref="H23" si="4">G23/F23*100</f>
        <v>29.624960605105578</v>
      </c>
      <c r="I23" s="24">
        <f t="shared" ref="I23" si="5">G23/D23*100</f>
        <v>29.201615408511962</v>
      </c>
    </row>
    <row r="24" spans="1:9" s="3" customFormat="1" ht="18.899999999999999" customHeight="1" thickBot="1" x14ac:dyDescent="0.35">
      <c r="A24" s="2">
        <v>14</v>
      </c>
      <c r="B24" s="22" t="s">
        <v>19</v>
      </c>
      <c r="C24" s="23">
        <v>1</v>
      </c>
      <c r="D24" s="23">
        <v>1465</v>
      </c>
      <c r="E24" s="23">
        <v>57</v>
      </c>
      <c r="F24" s="23">
        <v>1408</v>
      </c>
      <c r="G24" s="23">
        <v>343</v>
      </c>
      <c r="H24" s="24">
        <f t="shared" si="2"/>
        <v>24.360795454545457</v>
      </c>
      <c r="I24" s="24">
        <f t="shared" si="3"/>
        <v>23.41296928327645</v>
      </c>
    </row>
    <row r="25" spans="1:9" s="3" customFormat="1" ht="18.899999999999999" customHeight="1" thickBot="1" x14ac:dyDescent="0.35">
      <c r="A25" s="2">
        <v>15</v>
      </c>
      <c r="B25" s="22" t="s">
        <v>20</v>
      </c>
      <c r="C25" s="23">
        <v>1</v>
      </c>
      <c r="D25" s="23">
        <v>3452</v>
      </c>
      <c r="E25" s="23">
        <v>1200</v>
      </c>
      <c r="F25" s="23">
        <v>2252</v>
      </c>
      <c r="G25" s="23">
        <v>2116</v>
      </c>
      <c r="H25" s="24">
        <f t="shared" si="2"/>
        <v>93.960923623445822</v>
      </c>
      <c r="I25" s="24">
        <f t="shared" si="3"/>
        <v>61.297798377752031</v>
      </c>
    </row>
    <row r="26" spans="1:9" s="3" customFormat="1" ht="18.899999999999999" customHeight="1" thickBot="1" x14ac:dyDescent="0.35">
      <c r="A26" s="2">
        <v>16</v>
      </c>
      <c r="B26" s="22" t="s">
        <v>21</v>
      </c>
      <c r="C26" s="23">
        <v>18</v>
      </c>
      <c r="D26" s="23">
        <v>141185</v>
      </c>
      <c r="E26" s="23">
        <v>10180</v>
      </c>
      <c r="F26" s="23">
        <v>131005</v>
      </c>
      <c r="G26" s="23">
        <v>54969</v>
      </c>
      <c r="H26" s="24">
        <f t="shared" si="2"/>
        <v>41.959467195908552</v>
      </c>
      <c r="I26" s="24">
        <f t="shared" si="3"/>
        <v>38.934022736126359</v>
      </c>
    </row>
    <row r="27" spans="1:9" s="3" customFormat="1" ht="18.899999999999999" customHeight="1" thickBot="1" x14ac:dyDescent="0.35">
      <c r="A27" s="2">
        <v>17</v>
      </c>
      <c r="B27" s="22" t="s">
        <v>22</v>
      </c>
      <c r="C27" s="23">
        <v>2</v>
      </c>
      <c r="D27" s="23">
        <v>12938</v>
      </c>
      <c r="E27" s="23">
        <v>483</v>
      </c>
      <c r="F27" s="23">
        <v>12455</v>
      </c>
      <c r="G27" s="23">
        <v>2399</v>
      </c>
      <c r="H27" s="24">
        <f t="shared" si="2"/>
        <v>19.261340826977115</v>
      </c>
      <c r="I27" s="24">
        <f t="shared" si="3"/>
        <v>18.542278559282732</v>
      </c>
    </row>
    <row r="28" spans="1:9" s="3" customFormat="1" ht="18.899999999999999" customHeight="1" thickBot="1" x14ac:dyDescent="0.35">
      <c r="A28" s="2">
        <v>18</v>
      </c>
      <c r="B28" s="22" t="s">
        <v>23</v>
      </c>
      <c r="C28" s="23">
        <v>3</v>
      </c>
      <c r="D28" s="23">
        <v>30105</v>
      </c>
      <c r="E28" s="23">
        <v>3314</v>
      </c>
      <c r="F28" s="23">
        <v>26791</v>
      </c>
      <c r="G28" s="23">
        <v>18301</v>
      </c>
      <c r="H28" s="24">
        <f t="shared" si="2"/>
        <v>68.310253443320519</v>
      </c>
      <c r="I28" s="24">
        <f t="shared" si="3"/>
        <v>60.790566351104466</v>
      </c>
    </row>
    <row r="29" spans="1:9" s="3" customFormat="1" ht="18.899999999999999" customHeight="1" thickBot="1" x14ac:dyDescent="0.35">
      <c r="A29" s="2">
        <v>19</v>
      </c>
      <c r="B29" s="22" t="s">
        <v>24</v>
      </c>
      <c r="C29" s="23">
        <v>6</v>
      </c>
      <c r="D29" s="23">
        <v>32485</v>
      </c>
      <c r="E29" s="23">
        <v>348</v>
      </c>
      <c r="F29" s="23">
        <v>32137</v>
      </c>
      <c r="G29" s="23">
        <v>7079</v>
      </c>
      <c r="H29" s="24">
        <f t="shared" si="2"/>
        <v>22.02756946821421</v>
      </c>
      <c r="I29" s="24">
        <f t="shared" si="3"/>
        <v>21.791596121286748</v>
      </c>
    </row>
    <row r="30" spans="1:9" s="3" customFormat="1" ht="18.899999999999999" customHeight="1" thickBot="1" x14ac:dyDescent="0.35">
      <c r="A30" s="2">
        <v>20</v>
      </c>
      <c r="B30" s="22" t="s">
        <v>25</v>
      </c>
      <c r="C30" s="23">
        <v>1</v>
      </c>
      <c r="D30" s="23">
        <v>2467</v>
      </c>
      <c r="E30" s="23">
        <v>158</v>
      </c>
      <c r="F30" s="23">
        <v>2309</v>
      </c>
      <c r="G30" s="23">
        <v>8797</v>
      </c>
      <c r="H30" s="24">
        <f t="shared" si="2"/>
        <v>380.98744045041144</v>
      </c>
      <c r="I30" s="24">
        <f t="shared" si="3"/>
        <v>356.58694770976894</v>
      </c>
    </row>
    <row r="31" spans="1:9" s="3" customFormat="1" ht="18.899999999999999" customHeight="1" thickBot="1" x14ac:dyDescent="0.35">
      <c r="A31" s="2">
        <v>21</v>
      </c>
      <c r="B31" s="22" t="s">
        <v>26</v>
      </c>
      <c r="C31" s="23">
        <v>2</v>
      </c>
      <c r="D31" s="23">
        <v>13413</v>
      </c>
      <c r="E31" s="23">
        <v>3273</v>
      </c>
      <c r="F31" s="23">
        <v>10140</v>
      </c>
      <c r="G31" s="23">
        <v>1430</v>
      </c>
      <c r="H31" s="24">
        <f t="shared" si="2"/>
        <v>14.102564102564102</v>
      </c>
      <c r="I31" s="24">
        <f t="shared" si="3"/>
        <v>10.661298740028331</v>
      </c>
    </row>
    <row r="32" spans="1:9" s="3" customFormat="1" ht="18.899999999999999" customHeight="1" thickBot="1" x14ac:dyDescent="0.35">
      <c r="A32" s="2"/>
      <c r="B32" s="25" t="s">
        <v>27</v>
      </c>
      <c r="C32" s="26">
        <f>SUM(C22:C31)</f>
        <v>41</v>
      </c>
      <c r="D32" s="26">
        <f>SUM(D22:D31)</f>
        <v>283029</v>
      </c>
      <c r="E32" s="26">
        <f>SUM(E22:E31)</f>
        <v>22559</v>
      </c>
      <c r="F32" s="26">
        <f t="shared" ref="F32:F38" si="6">D32-E32</f>
        <v>260470</v>
      </c>
      <c r="G32" s="26">
        <f>SUM(G22:G31)</f>
        <v>105526</v>
      </c>
      <c r="H32" s="27">
        <f t="shared" si="2"/>
        <v>40.513686796943986</v>
      </c>
      <c r="I32" s="27">
        <f t="shared" si="3"/>
        <v>37.284518547569327</v>
      </c>
    </row>
    <row r="33" spans="1:9" s="3" customFormat="1" ht="18.899999999999999" customHeight="1" thickBot="1" x14ac:dyDescent="0.35">
      <c r="A33" s="2">
        <v>24</v>
      </c>
      <c r="B33" s="28" t="s">
        <v>48</v>
      </c>
      <c r="C33" s="29">
        <v>1</v>
      </c>
      <c r="D33" s="29">
        <v>25991</v>
      </c>
      <c r="E33" s="29">
        <v>0</v>
      </c>
      <c r="F33" s="29">
        <v>25991</v>
      </c>
      <c r="G33" s="29">
        <v>5847</v>
      </c>
      <c r="H33" s="24">
        <f t="shared" si="2"/>
        <v>22.496248701473586</v>
      </c>
      <c r="I33" s="24">
        <f t="shared" si="3"/>
        <v>22.496248701473586</v>
      </c>
    </row>
    <row r="34" spans="1:9" s="3" customFormat="1" ht="18.899999999999999" customHeight="1" thickBot="1" x14ac:dyDescent="0.35">
      <c r="A34" s="2">
        <v>25</v>
      </c>
      <c r="B34" s="28" t="s">
        <v>43</v>
      </c>
      <c r="C34" s="23">
        <v>4</v>
      </c>
      <c r="D34" s="23">
        <v>19445</v>
      </c>
      <c r="E34" s="23">
        <v>1321</v>
      </c>
      <c r="F34" s="23">
        <v>18124</v>
      </c>
      <c r="G34" s="23">
        <v>19448</v>
      </c>
      <c r="H34" s="24">
        <f t="shared" si="2"/>
        <v>107.30523063341425</v>
      </c>
      <c r="I34" s="24">
        <f t="shared" si="3"/>
        <v>100.01542813062483</v>
      </c>
    </row>
    <row r="35" spans="1:9" s="3" customFormat="1" ht="18.899999999999999" customHeight="1" thickBot="1" x14ac:dyDescent="0.35">
      <c r="A35" s="2"/>
      <c r="B35" s="25" t="s">
        <v>28</v>
      </c>
      <c r="C35" s="26">
        <f>C33+C34</f>
        <v>5</v>
      </c>
      <c r="D35" s="26">
        <f t="shared" ref="D35:G35" si="7">D33+D34</f>
        <v>45436</v>
      </c>
      <c r="E35" s="26">
        <f t="shared" si="7"/>
        <v>1321</v>
      </c>
      <c r="F35" s="26">
        <f t="shared" si="7"/>
        <v>44115</v>
      </c>
      <c r="G35" s="26">
        <f t="shared" si="7"/>
        <v>25295</v>
      </c>
      <c r="H35" s="27">
        <f t="shared" ref="H35:H46" si="8">G35/F35*100</f>
        <v>57.338773659752917</v>
      </c>
      <c r="I35" s="27">
        <f t="shared" ref="I35:I46" si="9">G35/D35*100</f>
        <v>55.67171405933621</v>
      </c>
    </row>
    <row r="36" spans="1:9" s="3" customFormat="1" ht="18.899999999999999" customHeight="1" thickBot="1" x14ac:dyDescent="0.35">
      <c r="A36" s="2"/>
      <c r="B36" s="25" t="s">
        <v>29</v>
      </c>
      <c r="C36" s="26">
        <f>SUM(C32,C35)</f>
        <v>46</v>
      </c>
      <c r="D36" s="26">
        <f>SUM(D32,D35)</f>
        <v>328465</v>
      </c>
      <c r="E36" s="26">
        <f>SUM(E32,E35)</f>
        <v>23880</v>
      </c>
      <c r="F36" s="26">
        <f t="shared" si="6"/>
        <v>304585</v>
      </c>
      <c r="G36" s="26">
        <f>SUM(G32,G35)</f>
        <v>130821</v>
      </c>
      <c r="H36" s="27">
        <f t="shared" si="8"/>
        <v>42.950572089892802</v>
      </c>
      <c r="I36" s="27">
        <f t="shared" si="9"/>
        <v>39.827987761253105</v>
      </c>
    </row>
    <row r="37" spans="1:9" s="3" customFormat="1" ht="18.899999999999999" customHeight="1" thickBot="1" x14ac:dyDescent="0.35">
      <c r="A37" s="2">
        <v>26</v>
      </c>
      <c r="B37" s="28" t="s">
        <v>30</v>
      </c>
      <c r="C37" s="23">
        <v>8</v>
      </c>
      <c r="D37" s="23">
        <v>17932</v>
      </c>
      <c r="E37" s="23">
        <v>776</v>
      </c>
      <c r="F37" s="23">
        <v>17156</v>
      </c>
      <c r="G37" s="23">
        <v>15731</v>
      </c>
      <c r="H37" s="24">
        <f t="shared" si="8"/>
        <v>91.693868034506878</v>
      </c>
      <c r="I37" s="24">
        <f t="shared" si="9"/>
        <v>87.72585322328797</v>
      </c>
    </row>
    <row r="38" spans="1:9" s="3" customFormat="1" ht="18.899999999999999" customHeight="1" thickBot="1" x14ac:dyDescent="0.35">
      <c r="A38" s="2"/>
      <c r="B38" s="25" t="s">
        <v>31</v>
      </c>
      <c r="C38" s="26">
        <f>SUM(C37:C37)</f>
        <v>8</v>
      </c>
      <c r="D38" s="26">
        <f t="shared" ref="D38:E38" si="10">SUM(D37:D37)</f>
        <v>17932</v>
      </c>
      <c r="E38" s="26">
        <f t="shared" si="10"/>
        <v>776</v>
      </c>
      <c r="F38" s="26">
        <f t="shared" si="6"/>
        <v>17156</v>
      </c>
      <c r="G38" s="26">
        <f>SUM(G37:G37)</f>
        <v>15731</v>
      </c>
      <c r="H38" s="27">
        <f t="shared" si="8"/>
        <v>91.693868034506878</v>
      </c>
      <c r="I38" s="27">
        <f t="shared" si="9"/>
        <v>87.72585322328797</v>
      </c>
    </row>
    <row r="39" spans="1:9" s="3" customFormat="1" ht="18.899999999999999" customHeight="1" thickBot="1" x14ac:dyDescent="0.35">
      <c r="A39" s="2"/>
      <c r="B39" s="25" t="s">
        <v>32</v>
      </c>
      <c r="C39" s="26">
        <f>SUM(C21,C36,C38)</f>
        <v>165</v>
      </c>
      <c r="D39" s="26">
        <f>SUM(D21,D36,D38)</f>
        <v>1579698</v>
      </c>
      <c r="E39" s="26">
        <f>SUM(E21,E36,E38)</f>
        <v>308743</v>
      </c>
      <c r="F39" s="26">
        <f>SUM(F21,F36,F38)</f>
        <v>1270955</v>
      </c>
      <c r="G39" s="26">
        <f>SUM(G21,G36,G38)</f>
        <v>404330</v>
      </c>
      <c r="H39" s="27">
        <f t="shared" si="8"/>
        <v>31.813085435754999</v>
      </c>
      <c r="I39" s="27">
        <f t="shared" si="9"/>
        <v>25.595398614165493</v>
      </c>
    </row>
    <row r="40" spans="1:9" s="3" customFormat="1" ht="18.899999999999999" customHeight="1" thickBot="1" x14ac:dyDescent="0.35">
      <c r="A40" s="2">
        <v>27</v>
      </c>
      <c r="B40" s="28" t="s">
        <v>46</v>
      </c>
      <c r="C40" s="23">
        <v>47</v>
      </c>
      <c r="D40" s="23">
        <v>182846</v>
      </c>
      <c r="E40" s="23">
        <v>3650</v>
      </c>
      <c r="F40" s="23">
        <v>179196</v>
      </c>
      <c r="G40" s="23">
        <v>26453</v>
      </c>
      <c r="H40" s="24">
        <f t="shared" si="8"/>
        <v>14.762048260005804</v>
      </c>
      <c r="I40" s="24">
        <f t="shared" si="9"/>
        <v>14.467365980114414</v>
      </c>
    </row>
    <row r="41" spans="1:9" s="3" customFormat="1" ht="18.899999999999999" customHeight="1" thickBot="1" x14ac:dyDescent="0.35">
      <c r="A41" s="2"/>
      <c r="B41" s="25" t="s">
        <v>33</v>
      </c>
      <c r="C41" s="26">
        <f>SUM(C40:C40)</f>
        <v>47</v>
      </c>
      <c r="D41" s="26">
        <f>SUM(D40:D40)</f>
        <v>182846</v>
      </c>
      <c r="E41" s="26">
        <f>SUM(E40:E40)</f>
        <v>3650</v>
      </c>
      <c r="F41" s="26">
        <f>SUM(F40:F40)</f>
        <v>179196</v>
      </c>
      <c r="G41" s="26">
        <f>SUM(G40:G40)</f>
        <v>26453</v>
      </c>
      <c r="H41" s="27">
        <f t="shared" si="8"/>
        <v>14.762048260005804</v>
      </c>
      <c r="I41" s="27">
        <f t="shared" si="9"/>
        <v>14.467365980114414</v>
      </c>
    </row>
    <row r="42" spans="1:9" s="3" customFormat="1" ht="18.899999999999999" customHeight="1" thickBot="1" x14ac:dyDescent="0.35">
      <c r="A42" s="2">
        <v>28</v>
      </c>
      <c r="B42" s="30" t="s">
        <v>42</v>
      </c>
      <c r="C42" s="23">
        <v>3</v>
      </c>
      <c r="D42" s="23">
        <v>0</v>
      </c>
      <c r="E42" s="23">
        <v>0</v>
      </c>
      <c r="F42" s="23">
        <v>0</v>
      </c>
      <c r="G42" s="23">
        <v>2904</v>
      </c>
      <c r="H42" s="24"/>
      <c r="I42" s="24"/>
    </row>
    <row r="43" spans="1:9" s="3" customFormat="1" ht="18.899999999999999" customHeight="1" thickBot="1" x14ac:dyDescent="0.35">
      <c r="A43" s="2">
        <v>29</v>
      </c>
      <c r="B43" s="30" t="s">
        <v>47</v>
      </c>
      <c r="C43" s="23">
        <v>2</v>
      </c>
      <c r="D43" s="23">
        <v>12032</v>
      </c>
      <c r="E43" s="23">
        <v>18</v>
      </c>
      <c r="F43" s="23">
        <v>12014</v>
      </c>
      <c r="G43" s="23">
        <v>824</v>
      </c>
      <c r="H43" s="24">
        <f t="shared" si="8"/>
        <v>6.8586648909605463</v>
      </c>
      <c r="I43" s="24">
        <f t="shared" si="9"/>
        <v>6.8484042553191484</v>
      </c>
    </row>
    <row r="44" spans="1:9" s="3" customFormat="1" ht="18.899999999999999" customHeight="1" thickBot="1" x14ac:dyDescent="0.35">
      <c r="A44" s="2"/>
      <c r="B44" s="25" t="s">
        <v>34</v>
      </c>
      <c r="C44" s="26">
        <f>C42+C43</f>
        <v>5</v>
      </c>
      <c r="D44" s="26">
        <f>D42+D43</f>
        <v>12032</v>
      </c>
      <c r="E44" s="26">
        <f>E42+E43</f>
        <v>18</v>
      </c>
      <c r="F44" s="26">
        <f>F42+F43</f>
        <v>12014</v>
      </c>
      <c r="G44" s="26">
        <f>G42+G43</f>
        <v>3728</v>
      </c>
      <c r="H44" s="27">
        <f t="shared" si="8"/>
        <v>31.03046445813218</v>
      </c>
      <c r="I44" s="27">
        <f t="shared" si="9"/>
        <v>30.984042553191486</v>
      </c>
    </row>
    <row r="45" spans="1:9" s="3" customFormat="1" ht="47.4" customHeight="1" thickBot="1" x14ac:dyDescent="0.35">
      <c r="A45" s="2"/>
      <c r="B45" s="31" t="s">
        <v>2</v>
      </c>
      <c r="C45" s="2"/>
      <c r="D45" s="2"/>
      <c r="E45" s="32"/>
      <c r="F45" s="2"/>
      <c r="G45" s="2"/>
      <c r="H45" s="27"/>
      <c r="I45" s="27"/>
    </row>
    <row r="46" spans="1:9" s="3" customFormat="1" ht="18.899999999999999" customHeight="1" thickBot="1" x14ac:dyDescent="0.35">
      <c r="A46" s="1"/>
      <c r="B46" s="4" t="s">
        <v>3</v>
      </c>
      <c r="C46" s="7">
        <f>SUM(C39,C41,C44,C45)</f>
        <v>217</v>
      </c>
      <c r="D46" s="7">
        <f>SUM(D39,D41,D44,D45)</f>
        <v>1774576</v>
      </c>
      <c r="E46" s="7">
        <f>SUM(E39,E41,E44,E45)</f>
        <v>312411</v>
      </c>
      <c r="F46" s="7">
        <f>SUM(F39,F41,F44,F45)</f>
        <v>1462165</v>
      </c>
      <c r="G46" s="7">
        <f>SUM(G39,G41,G44,G45)</f>
        <v>434511</v>
      </c>
      <c r="H46" s="5">
        <f t="shared" si="8"/>
        <v>29.716960808116731</v>
      </c>
      <c r="I46" s="6">
        <f t="shared" si="9"/>
        <v>24.485341850673063</v>
      </c>
    </row>
    <row r="47" spans="1:9" x14ac:dyDescent="0.3">
      <c r="H47" s="10" t="s">
        <v>45</v>
      </c>
      <c r="I47" s="10"/>
    </row>
    <row r="48" spans="1:9" x14ac:dyDescent="0.3">
      <c r="H48" s="8"/>
      <c r="I48" s="8"/>
    </row>
  </sheetData>
  <mergeCells count="15">
    <mergeCell ref="H48:I48"/>
    <mergeCell ref="H2:I2"/>
    <mergeCell ref="A3:I3"/>
    <mergeCell ref="A5:I5"/>
    <mergeCell ref="A4:I4"/>
    <mergeCell ref="A6:A7"/>
    <mergeCell ref="C6:C7"/>
    <mergeCell ref="H6:H7"/>
    <mergeCell ref="I6:I7"/>
    <mergeCell ref="B6:B7"/>
    <mergeCell ref="D6:D7"/>
    <mergeCell ref="E6:E7"/>
    <mergeCell ref="F6:F7"/>
    <mergeCell ref="G6:G7"/>
    <mergeCell ref="H47:I47"/>
  </mergeCells>
  <pageMargins left="0.45" right="0.25" top="1" bottom="0.2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 23</vt:lpstr>
      <vt:lpstr>'DEC 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2024-02-14T04:36:28Z</dcterms:modified>
</cp:coreProperties>
</file>