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\Desktop\167 SLBC\Final Agenda of 167 for meeting\Final\"/>
    </mc:Choice>
  </mc:AlternateContent>
  <bookViews>
    <workbookView xWindow="0" yWindow="0" windowWidth="23040" windowHeight="9072"/>
  </bookViews>
  <sheets>
    <sheet name="National Goal sheet 1 Dec 23" sheetId="1" r:id="rId1"/>
    <sheet name="National Goal Sheet 2 Dec 2 (2" sheetId="2" r:id="rId2"/>
  </sheets>
  <definedNames>
    <definedName name="_xlnm.Print_Area" localSheetId="0">'National Goal sheet 1 Dec 23'!$A$1:$L$47</definedName>
    <definedName name="_xlnm.Print_Area" localSheetId="1">'National Goal Sheet 2 Dec 2 (2'!$A$1:$J$48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2" l="1"/>
  <c r="G45" i="2"/>
  <c r="H45" i="2" s="1"/>
  <c r="E45" i="2"/>
  <c r="F45" i="2" s="1"/>
  <c r="D45" i="2"/>
  <c r="J44" i="2"/>
  <c r="H44" i="2"/>
  <c r="F44" i="2"/>
  <c r="I39" i="2"/>
  <c r="I42" i="2" s="1"/>
  <c r="G39" i="2"/>
  <c r="E39" i="2"/>
  <c r="E42" i="2" s="1"/>
  <c r="D39" i="2"/>
  <c r="D42" i="2" s="1"/>
  <c r="J38" i="2"/>
  <c r="H38" i="2"/>
  <c r="F38" i="2"/>
  <c r="I36" i="2"/>
  <c r="J36" i="2" s="1"/>
  <c r="G36" i="2"/>
  <c r="H36" i="2" s="1"/>
  <c r="E36" i="2"/>
  <c r="D36" i="2"/>
  <c r="J35" i="2"/>
  <c r="H35" i="2"/>
  <c r="F35" i="2"/>
  <c r="J34" i="2"/>
  <c r="H34" i="2"/>
  <c r="F34" i="2"/>
  <c r="J33" i="2"/>
  <c r="H33" i="2"/>
  <c r="F33" i="2"/>
  <c r="J32" i="2"/>
  <c r="H32" i="2"/>
  <c r="F32" i="2"/>
  <c r="J31" i="2"/>
  <c r="H31" i="2"/>
  <c r="F31" i="2"/>
  <c r="J30" i="2"/>
  <c r="H30" i="2"/>
  <c r="F30" i="2"/>
  <c r="J29" i="2"/>
  <c r="H29" i="2"/>
  <c r="F29" i="2"/>
  <c r="J28" i="2"/>
  <c r="H28" i="2"/>
  <c r="F28" i="2"/>
  <c r="J27" i="2"/>
  <c r="H27" i="2"/>
  <c r="F27" i="2"/>
  <c r="J26" i="2"/>
  <c r="H26" i="2"/>
  <c r="F26" i="2"/>
  <c r="J25" i="2"/>
  <c r="H25" i="2"/>
  <c r="F25" i="2"/>
  <c r="J24" i="2"/>
  <c r="H24" i="2"/>
  <c r="F24" i="2"/>
  <c r="J23" i="2"/>
  <c r="H23" i="2"/>
  <c r="F23" i="2"/>
  <c r="J22" i="2"/>
  <c r="H22" i="2"/>
  <c r="F22" i="2"/>
  <c r="J21" i="2"/>
  <c r="H21" i="2"/>
  <c r="F21" i="2"/>
  <c r="I19" i="2"/>
  <c r="J19" i="2" s="1"/>
  <c r="G19" i="2"/>
  <c r="E19" i="2"/>
  <c r="D19" i="2"/>
  <c r="D41" i="2" s="1"/>
  <c r="D43" i="2" s="1"/>
  <c r="D46" i="2" s="1"/>
  <c r="J18" i="2"/>
  <c r="H18" i="2"/>
  <c r="F18" i="2"/>
  <c r="J17" i="2"/>
  <c r="H17" i="2"/>
  <c r="F17" i="2"/>
  <c r="J16" i="2"/>
  <c r="H16" i="2"/>
  <c r="F16" i="2"/>
  <c r="J15" i="2"/>
  <c r="H15" i="2"/>
  <c r="F15" i="2"/>
  <c r="J14" i="2"/>
  <c r="H14" i="2"/>
  <c r="F14" i="2"/>
  <c r="J13" i="2"/>
  <c r="H13" i="2"/>
  <c r="F13" i="2"/>
  <c r="J12" i="2"/>
  <c r="H12" i="2"/>
  <c r="F12" i="2"/>
  <c r="J11" i="2"/>
  <c r="H11" i="2"/>
  <c r="F11" i="2"/>
  <c r="J10" i="2"/>
  <c r="H10" i="2"/>
  <c r="F10" i="2"/>
  <c r="J9" i="2"/>
  <c r="H9" i="2"/>
  <c r="F9" i="2"/>
  <c r="J8" i="2"/>
  <c r="H8" i="2"/>
  <c r="F8" i="2"/>
  <c r="J7" i="2"/>
  <c r="H7" i="2"/>
  <c r="F7" i="2"/>
  <c r="E41" i="2" l="1"/>
  <c r="E43" i="2" s="1"/>
  <c r="I41" i="2"/>
  <c r="I43" i="2" s="1"/>
  <c r="G41" i="2"/>
  <c r="F36" i="2"/>
  <c r="H39" i="2"/>
  <c r="G42" i="2"/>
  <c r="J45" i="2"/>
  <c r="J43" i="2"/>
  <c r="I46" i="2"/>
  <c r="J46" i="2" s="1"/>
  <c r="G43" i="2"/>
  <c r="H41" i="2"/>
  <c r="H42" i="2"/>
  <c r="F42" i="2"/>
  <c r="J42" i="2"/>
  <c r="F19" i="2"/>
  <c r="J39" i="2"/>
  <c r="J41" i="2"/>
  <c r="H19" i="2"/>
  <c r="F39" i="2"/>
  <c r="J46" i="1"/>
  <c r="H46" i="1"/>
  <c r="F46" i="1"/>
  <c r="G46" i="1" s="1"/>
  <c r="D46" i="1"/>
  <c r="C46" i="1"/>
  <c r="K46" i="1" s="1"/>
  <c r="K45" i="1"/>
  <c r="I45" i="1"/>
  <c r="G45" i="1"/>
  <c r="E45" i="1"/>
  <c r="K43" i="1"/>
  <c r="I43" i="1"/>
  <c r="G43" i="1"/>
  <c r="E43" i="1"/>
  <c r="K40" i="1"/>
  <c r="J40" i="1"/>
  <c r="H40" i="1"/>
  <c r="I40" i="1" s="1"/>
  <c r="F40" i="1"/>
  <c r="G40" i="1" s="1"/>
  <c r="E40" i="1"/>
  <c r="D40" i="1"/>
  <c r="C40" i="1"/>
  <c r="K39" i="1"/>
  <c r="I39" i="1"/>
  <c r="G39" i="1"/>
  <c r="E39" i="1"/>
  <c r="J37" i="1"/>
  <c r="H37" i="1"/>
  <c r="F37" i="1"/>
  <c r="G37" i="1" s="1"/>
  <c r="D37" i="1"/>
  <c r="C37" i="1"/>
  <c r="I37" i="1" s="1"/>
  <c r="K36" i="1"/>
  <c r="I36" i="1"/>
  <c r="G36" i="1"/>
  <c r="E36" i="1"/>
  <c r="K35" i="1"/>
  <c r="I35" i="1"/>
  <c r="G35" i="1"/>
  <c r="E35" i="1"/>
  <c r="K34" i="1"/>
  <c r="I34" i="1"/>
  <c r="G34" i="1"/>
  <c r="E34" i="1"/>
  <c r="K33" i="1"/>
  <c r="I33" i="1"/>
  <c r="G33" i="1"/>
  <c r="E33" i="1"/>
  <c r="K32" i="1"/>
  <c r="I32" i="1"/>
  <c r="G32" i="1"/>
  <c r="E32" i="1"/>
  <c r="K31" i="1"/>
  <c r="I31" i="1"/>
  <c r="G31" i="1"/>
  <c r="E31" i="1"/>
  <c r="K30" i="1"/>
  <c r="I30" i="1"/>
  <c r="G30" i="1"/>
  <c r="E30" i="1"/>
  <c r="K29" i="1"/>
  <c r="I29" i="1"/>
  <c r="G29" i="1"/>
  <c r="E29" i="1"/>
  <c r="K28" i="1"/>
  <c r="I28" i="1"/>
  <c r="G28" i="1"/>
  <c r="E28" i="1"/>
  <c r="K27" i="1"/>
  <c r="I27" i="1"/>
  <c r="G27" i="1"/>
  <c r="E27" i="1"/>
  <c r="K26" i="1"/>
  <c r="I26" i="1"/>
  <c r="G26" i="1"/>
  <c r="E26" i="1"/>
  <c r="K25" i="1"/>
  <c r="I25" i="1"/>
  <c r="G25" i="1"/>
  <c r="E25" i="1"/>
  <c r="K24" i="1"/>
  <c r="I24" i="1"/>
  <c r="G24" i="1"/>
  <c r="E24" i="1"/>
  <c r="K23" i="1"/>
  <c r="I23" i="1"/>
  <c r="G23" i="1"/>
  <c r="E23" i="1"/>
  <c r="K22" i="1"/>
  <c r="I22" i="1"/>
  <c r="G22" i="1"/>
  <c r="E22" i="1"/>
  <c r="J20" i="1"/>
  <c r="J42" i="1" s="1"/>
  <c r="H20" i="1"/>
  <c r="H42" i="1" s="1"/>
  <c r="F20" i="1"/>
  <c r="F42" i="1" s="1"/>
  <c r="D20" i="1"/>
  <c r="D42" i="1" s="1"/>
  <c r="C20" i="1"/>
  <c r="C42" i="1" s="1"/>
  <c r="C44" i="1" s="1"/>
  <c r="C47" i="1" s="1"/>
  <c r="K19" i="1"/>
  <c r="I19" i="1"/>
  <c r="G19" i="1"/>
  <c r="E19" i="1"/>
  <c r="K18" i="1"/>
  <c r="I18" i="1"/>
  <c r="G18" i="1"/>
  <c r="E18" i="1"/>
  <c r="K17" i="1"/>
  <c r="I17" i="1"/>
  <c r="G17" i="1"/>
  <c r="E17" i="1"/>
  <c r="K16" i="1"/>
  <c r="I16" i="1"/>
  <c r="G16" i="1"/>
  <c r="E16" i="1"/>
  <c r="K15" i="1"/>
  <c r="I15" i="1"/>
  <c r="G15" i="1"/>
  <c r="E15" i="1"/>
  <c r="K14" i="1"/>
  <c r="I14" i="1"/>
  <c r="G14" i="1"/>
  <c r="E14" i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F41" i="2" l="1"/>
  <c r="H43" i="2"/>
  <c r="G46" i="2"/>
  <c r="H46" i="2" s="1"/>
  <c r="E46" i="2"/>
  <c r="F46" i="2" s="1"/>
  <c r="F43" i="2"/>
  <c r="D44" i="1"/>
  <c r="E42" i="1"/>
  <c r="F44" i="1"/>
  <c r="G42" i="1"/>
  <c r="H44" i="1"/>
  <c r="I42" i="1"/>
  <c r="J44" i="1"/>
  <c r="K42" i="1"/>
  <c r="G20" i="1"/>
  <c r="I46" i="1"/>
  <c r="E37" i="1"/>
  <c r="K37" i="1"/>
  <c r="E46" i="1"/>
  <c r="I20" i="1"/>
  <c r="E20" i="1"/>
  <c r="K20" i="1"/>
  <c r="I44" i="1" l="1"/>
  <c r="H47" i="1"/>
  <c r="I47" i="1" s="1"/>
  <c r="G44" i="1"/>
  <c r="F47" i="1"/>
  <c r="G47" i="1" s="1"/>
  <c r="J47" i="1"/>
  <c r="K47" i="1" s="1"/>
  <c r="K44" i="1"/>
  <c r="D47" i="1"/>
  <c r="E47" i="1" s="1"/>
  <c r="E44" i="1"/>
</calcChain>
</file>

<file path=xl/sharedStrings.xml><?xml version="1.0" encoding="utf-8"?>
<sst xmlns="http://schemas.openxmlformats.org/spreadsheetml/2006/main" count="109" uniqueCount="57">
  <si>
    <t xml:space="preserve">                                                                                                                                             Annexure - 7</t>
  </si>
  <si>
    <t>BANKWISE PERFORMANCE UNDER NATIONAL GOALS  AS AT 31.12.2023</t>
  </si>
  <si>
    <t xml:space="preserve">(Amount  in lacs) </t>
  </si>
  <si>
    <t>Sr. No</t>
  </si>
  <si>
    <t>BANK NAME</t>
  </si>
  <si>
    <t>Total Advances as on 31.12.2023</t>
  </si>
  <si>
    <t>Priority Sector Advances</t>
  </si>
  <si>
    <t>% TO  Total Advances</t>
  </si>
  <si>
    <t>Agriculture Advances</t>
  </si>
  <si>
    <t>Export Credit</t>
  </si>
  <si>
    <t>Micro Advances</t>
  </si>
  <si>
    <t>PUBLIC SECTOR BANKS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</si>
  <si>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</si>
  <si>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</si>
  <si>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</si>
  <si>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</si>
  <si>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</si>
  <si>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</si>
  <si>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</si>
  <si>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</si>
  <si>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</si>
  <si>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</si>
  <si>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</si>
  <si>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</si>
  <si>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</si>
  <si>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PRIVATE SECTOR &amp; SMALL FIN. BANKS</t>
  </si>
  <si>
    <t>IDBI BANK</t>
  </si>
  <si>
    <t>J&amp;K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</si>
  <si>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</si>
  <si>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</si>
  <si>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</si>
  <si>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</si>
  <si>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</si>
  <si>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</si>
  <si>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</si>
  <si>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</si>
  <si>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RBL Bank</t>
  </si>
  <si>
    <t>AU SMALL FINANCE BANK</t>
  </si>
  <si>
    <t>CAPITAL SMALL FINANCE BANK</t>
  </si>
  <si>
    <t>UJJIVAN SMALL FINANCE BANK</t>
  </si>
  <si>
    <t>JANA SMALL FINANCE BANK</t>
  </si>
  <si>
    <t>RRBs</t>
  </si>
  <si>
    <t>PUNJAB GRAMIN BANK</t>
  </si>
  <si>
    <t>SYSTEM</t>
  </si>
  <si>
    <t>Com. Bks</t>
  </si>
  <si>
    <t>PB. STATE COOPERATIVE BANK</t>
  </si>
  <si>
    <t>Total Coop.Bks.</t>
  </si>
  <si>
    <t>GRAND TOTAL</t>
  </si>
  <si>
    <t xml:space="preserve"> contd. Annexure 7</t>
  </si>
  <si>
    <t>BANKWISE PERFORMANCE UNDER NATIONAL  GOALS AS AT 31.12.2023</t>
  </si>
  <si>
    <t>(Amount ` in lac)</t>
  </si>
  <si>
    <t>Weaker Sec. Advances</t>
  </si>
  <si>
    <t>%age to Total Advances</t>
  </si>
  <si>
    <t xml:space="preserve">Advances to Women </t>
  </si>
  <si>
    <t>Advances to Small &amp; Marginal Farmers</t>
  </si>
  <si>
    <t>REGIONAL RURAL BANKS</t>
  </si>
  <si>
    <t>SLBC PUNJAB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</si>
</sst>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18"/>
      <color theme="1"/>
      <name val="Tahoma"/>
      <family val="2"/>
    </font>
    <font>
      <b/>
      <sz val="13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u/>
      <sz val="14"/>
      <color indexed="12"/>
      <name val="Times New Roman"/>
      <family val="1"/>
    </font>
    <font>
      <b/>
      <sz val="16"/>
      <color theme="1"/>
      <name val="Tahoma"/>
      <family val="2"/>
    </font>
    <font>
      <b/>
      <sz val="14"/>
      <name val="Arial"/>
      <family val="2"/>
    </font>
    <font>
      <b/>
      <sz val="10"/>
      <name val="Tahoma"/>
      <family val="2"/>
    </font>
    <font>
      <b/>
      <sz val="13"/>
      <color theme="1"/>
      <name val="Arial"/>
      <family val="2"/>
    </font>
    <font>
      <b/>
      <sz val="10"/>
      <color rgb="FFFF0000"/>
      <name val="Tahoma"/>
      <family val="2"/>
    </font>
    <font>
      <b/>
      <sz val="8"/>
      <color theme="1"/>
      <name val="Tahoma"/>
      <family val="2"/>
    </font>
    <font>
      <b/>
      <sz val="12"/>
      <name val="Tahoma"/>
      <family val="2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20" fillId="0" borderId="0"/>
  </cellStyleXfs>
  <cellXfs count="190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1" fontId="11" fillId="0" borderId="15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0" fontId="11" fillId="0" borderId="15" xfId="1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1" fontId="11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/>
    </xf>
    <xf numFmtId="10" fontId="11" fillId="0" borderId="19" xfId="1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2" fillId="0" borderId="0" xfId="0" applyFont="1" applyFill="1"/>
    <xf numFmtId="0" fontId="10" fillId="2" borderId="1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1" fontId="11" fillId="2" borderId="19" xfId="0" applyNumberFormat="1" applyFont="1" applyFill="1" applyBorder="1" applyAlignment="1">
      <alignment horizontal="center" vertical="center" wrapText="1"/>
    </xf>
    <xf numFmtId="1" fontId="11" fillId="2" borderId="20" xfId="0" applyNumberFormat="1" applyFont="1" applyFill="1" applyBorder="1" applyAlignment="1">
      <alignment horizontal="center" vertical="center"/>
    </xf>
    <xf numFmtId="10" fontId="11" fillId="2" borderId="19" xfId="1" applyNumberFormat="1" applyFont="1" applyFill="1" applyBorder="1" applyAlignment="1">
      <alignment horizontal="center" vertical="center"/>
    </xf>
    <xf numFmtId="1" fontId="11" fillId="2" borderId="15" xfId="0" applyNumberFormat="1" applyFont="1" applyFill="1" applyBorder="1" applyAlignment="1">
      <alignment horizontal="center" vertical="center"/>
    </xf>
    <xf numFmtId="1" fontId="11" fillId="2" borderId="21" xfId="2" applyNumberFormat="1" applyFont="1" applyFill="1" applyBorder="1" applyAlignment="1" applyProtection="1">
      <alignment horizontal="center" vertical="center"/>
    </xf>
    <xf numFmtId="1" fontId="11" fillId="2" borderId="21" xfId="0" applyNumberFormat="1" applyFont="1" applyFill="1" applyBorder="1" applyAlignment="1">
      <alignment horizontal="center" vertical="center"/>
    </xf>
    <xf numFmtId="0" fontId="2" fillId="2" borderId="0" xfId="0" applyFont="1" applyFill="1"/>
    <xf numFmtId="1" fontId="11" fillId="0" borderId="22" xfId="0" applyNumberFormat="1" applyFont="1" applyFill="1" applyBorder="1" applyAlignment="1">
      <alignment horizontal="center" vertical="center"/>
    </xf>
    <xf numFmtId="10" fontId="11" fillId="0" borderId="10" xfId="1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" fontId="11" fillId="0" borderId="14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0" fontId="11" fillId="0" borderId="14" xfId="1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/>
    </xf>
    <xf numFmtId="10" fontId="11" fillId="0" borderId="7" xfId="1" applyNumberFormat="1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1" fontId="11" fillId="0" borderId="21" xfId="2" applyNumberFormat="1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0" fontId="11" fillId="0" borderId="26" xfId="1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3" xfId="0" applyFont="1" applyFill="1" applyBorder="1"/>
    <xf numFmtId="0" fontId="9" fillId="0" borderId="26" xfId="0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 vertical="center"/>
    </xf>
    <xf numFmtId="1" fontId="11" fillId="0" borderId="2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0" xfId="0" applyFont="1" applyFill="1" applyAlignment="1">
      <alignment horizontal="center" vertical="center"/>
    </xf>
    <xf numFmtId="0" fontId="5" fillId="0" borderId="25" xfId="0" applyFont="1" applyFill="1" applyBorder="1"/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0" borderId="32" xfId="0" applyFont="1" applyFill="1" applyBorder="1" applyAlignment="1">
      <alignment vertical="center"/>
    </xf>
    <xf numFmtId="1" fontId="11" fillId="0" borderId="32" xfId="0" applyNumberFormat="1" applyFont="1" applyFill="1" applyBorder="1" applyAlignment="1">
      <alignment horizontal="center" vertical="center" wrapText="1"/>
    </xf>
    <xf numFmtId="10" fontId="11" fillId="0" borderId="15" xfId="3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0" fontId="11" fillId="0" borderId="17" xfId="3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 horizontal="center" vertical="center" wrapText="1"/>
    </xf>
    <xf numFmtId="10" fontId="11" fillId="0" borderId="19" xfId="3" applyNumberFormat="1" applyFont="1" applyFill="1" applyBorder="1" applyAlignment="1">
      <alignment horizontal="center"/>
    </xf>
    <xf numFmtId="1" fontId="11" fillId="0" borderId="21" xfId="0" applyNumberFormat="1" applyFont="1" applyFill="1" applyBorder="1" applyAlignment="1">
      <alignment horizontal="center"/>
    </xf>
    <xf numFmtId="10" fontId="11" fillId="0" borderId="20" xfId="3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/>
    </xf>
    <xf numFmtId="1" fontId="11" fillId="2" borderId="16" xfId="0" applyNumberFormat="1" applyFont="1" applyFill="1" applyBorder="1" applyAlignment="1">
      <alignment horizontal="center" vertical="center" wrapText="1"/>
    </xf>
    <xf numFmtId="1" fontId="11" fillId="2" borderId="19" xfId="0" applyNumberFormat="1" applyFont="1" applyFill="1" applyBorder="1" applyAlignment="1">
      <alignment horizontal="center" vertical="center"/>
    </xf>
    <xf numFmtId="10" fontId="11" fillId="2" borderId="19" xfId="3" applyNumberFormat="1" applyFont="1" applyFill="1" applyBorder="1" applyAlignment="1">
      <alignment horizontal="center"/>
    </xf>
    <xf numFmtId="1" fontId="11" fillId="2" borderId="21" xfId="0" applyNumberFormat="1" applyFont="1" applyFill="1" applyBorder="1" applyAlignment="1">
      <alignment horizontal="center"/>
    </xf>
    <xf numFmtId="10" fontId="11" fillId="2" borderId="20" xfId="3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3" xfId="0" applyFont="1" applyFill="1" applyBorder="1" applyAlignment="1">
      <alignment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10" fontId="11" fillId="0" borderId="10" xfId="3" applyNumberFormat="1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10" fontId="11" fillId="0" borderId="22" xfId="3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vertical="center"/>
    </xf>
    <xf numFmtId="10" fontId="11" fillId="0" borderId="14" xfId="3" applyNumberFormat="1" applyFont="1" applyFill="1" applyBorder="1" applyAlignment="1">
      <alignment horizontal="center"/>
    </xf>
    <xf numFmtId="10" fontId="11" fillId="0" borderId="4" xfId="3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" fontId="14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15" fillId="0" borderId="0" xfId="0" applyFont="1" applyFill="1"/>
    <xf numFmtId="0" fontId="15" fillId="0" borderId="0" xfId="0" applyFont="1"/>
    <xf numFmtId="1" fontId="11" fillId="0" borderId="34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5" fillId="0" borderId="0" xfId="0" applyFont="1" applyBorder="1"/>
    <xf numFmtId="0" fontId="10" fillId="0" borderId="26" xfId="0" applyFont="1" applyFill="1" applyBorder="1" applyAlignment="1">
      <alignment horizontal="center"/>
    </xf>
    <xf numFmtId="0" fontId="7" fillId="0" borderId="25" xfId="0" applyFont="1" applyFill="1" applyBorder="1"/>
    <xf numFmtId="10" fontId="11" fillId="0" borderId="32" xfId="3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/>
    </xf>
    <xf numFmtId="10" fontId="11" fillId="0" borderId="25" xfId="3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vertical="center"/>
    </xf>
    <xf numFmtId="0" fontId="7" fillId="0" borderId="14" xfId="0" applyFont="1" applyFill="1" applyBorder="1"/>
    <xf numFmtId="1" fontId="11" fillId="0" borderId="2" xfId="0" applyNumberFormat="1" applyFont="1" applyFill="1" applyBorder="1" applyAlignment="1">
      <alignment horizontal="center"/>
    </xf>
    <xf numFmtId="0" fontId="2" fillId="0" borderId="0" xfId="0" applyFont="1" applyBorder="1"/>
    <xf numFmtId="0" fontId="7" fillId="0" borderId="10" xfId="0" applyFont="1" applyFill="1" applyBorder="1"/>
    <xf numFmtId="0" fontId="11" fillId="0" borderId="14" xfId="0" applyFont="1" applyFill="1" applyBorder="1"/>
    <xf numFmtId="1" fontId="11" fillId="0" borderId="3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17" fillId="0" borderId="0" xfId="0" applyFont="1" applyFill="1"/>
    <xf numFmtId="0" fontId="19" fillId="0" borderId="0" xfId="0" applyFont="1" applyFill="1" applyAlignment="1">
      <alignment vertical="center"/>
    </xf>
    <xf numFmtId="1" fontId="5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18" fillId="0" borderId="5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center" vertical="top"/>
    </xf>
    <xf numFmtId="0" fontId="10" fillId="0" borderId="30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 vertical="top"/>
    </xf>
    <xf numFmtId="0" fontId="10" fillId="0" borderId="7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0" fillId="2" borderId="24" xfId="0" applyFont="1" applyFill="1" applyBorder="1" applyAlignment="1">
      <alignment horizontal="center" vertical="top" wrapText="1"/>
    </xf>
    <xf numFmtId="0" fontId="10" fillId="2" borderId="26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0" fontId="7" fillId="0" borderId="2" xfId="3" applyNumberFormat="1" applyFont="1" applyFill="1" applyBorder="1" applyAlignment="1">
      <alignment horizontal="left" vertical="center"/>
    </xf>
    <xf numFmtId="10" fontId="7" fillId="0" borderId="3" xfId="3" applyNumberFormat="1" applyFont="1" applyFill="1" applyBorder="1" applyAlignment="1">
      <alignment horizontal="left" vertical="center"/>
    </xf>
    <xf numFmtId="10" fontId="7" fillId="0" borderId="4" xfId="3" applyNumberFormat="1" applyFont="1" applyFill="1" applyBorder="1" applyAlignment="1">
      <alignment horizontal="left" vertical="center"/>
    </xf>
  </cellXfs>
  <cellStyles count="5">
    <cellStyle name="Hyperlink" xfId="2" builtinId="8"/>
    <cellStyle name="Normal" xfId="0" builtinId="0"/>
    <cellStyle name="Normal 10" xfId="4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abSelected="1" view="pageBreakPreview" zoomScaleNormal="100" zoomScaleSheetLayoutView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10" sqref="E10"/>
    </sheetView>
  </sheetViews>
  <sheetFormatPr defaultRowHeight="409.6" customHeight="1" x14ac:dyDescent="0.25"/>
  <cols>
    <col min="1" max="1" width="6.44140625" style="68" customWidth="1"/>
    <col min="2" max="2" width="38.21875" style="22" customWidth="1"/>
    <col min="3" max="3" width="15.6640625" style="69" customWidth="1"/>
    <col min="4" max="4" width="15.88671875" style="67" customWidth="1"/>
    <col min="5" max="5" width="22.77734375" style="22" bestFit="1" customWidth="1"/>
    <col min="6" max="6" width="16.109375" style="67" customWidth="1"/>
    <col min="7" max="7" width="15.6640625" style="22" customWidth="1"/>
    <col min="8" max="8" width="13.109375" style="67" customWidth="1"/>
    <col min="9" max="9" width="15.44140625" style="22" customWidth="1"/>
    <col min="10" max="10" width="13.88671875" style="67" customWidth="1"/>
    <col min="11" max="11" width="14.6640625" style="22" customWidth="1"/>
    <col min="12" max="12" width="23.44140625" style="6" customWidth="1"/>
    <col min="13" max="15" width="8.88671875" style="6"/>
    <col min="16" max="16" width="0" style="6" hidden="1" customWidth="1"/>
    <col min="17" max="16384" width="8.88671875" style="6"/>
  </cols>
  <sheetData>
    <row r="1" spans="1:14" s="5" customFormat="1" ht="3.75" customHeight="1" x14ac:dyDescent="0.3">
      <c r="A1" s="1"/>
      <c r="B1" s="2"/>
      <c r="C1" s="3"/>
      <c r="D1" s="128"/>
      <c r="E1" s="128"/>
      <c r="F1" s="128"/>
      <c r="G1" s="128"/>
      <c r="H1" s="4"/>
      <c r="J1" s="4"/>
    </row>
    <row r="2" spans="1:14" ht="34.5" customHeight="1" thickBot="1" x14ac:dyDescent="0.3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4" ht="34.799999999999997" customHeight="1" thickBot="1" x14ac:dyDescent="0.3">
      <c r="A3" s="130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</row>
    <row r="4" spans="1:14" ht="21" customHeight="1" thickBot="1" x14ac:dyDescent="0.35">
      <c r="A4" s="133" t="s">
        <v>2</v>
      </c>
      <c r="B4" s="134"/>
      <c r="C4" s="134"/>
      <c r="D4" s="135"/>
      <c r="E4" s="135"/>
      <c r="F4" s="135"/>
      <c r="G4" s="135"/>
      <c r="H4" s="135"/>
      <c r="I4" s="135"/>
      <c r="J4" s="135"/>
      <c r="K4" s="136"/>
    </row>
    <row r="5" spans="1:14" s="7" customFormat="1" ht="24.75" customHeight="1" x14ac:dyDescent="0.25">
      <c r="A5" s="137" t="s">
        <v>3</v>
      </c>
      <c r="B5" s="139" t="s">
        <v>4</v>
      </c>
      <c r="C5" s="141" t="s">
        <v>5</v>
      </c>
      <c r="D5" s="143" t="s">
        <v>6</v>
      </c>
      <c r="E5" s="137" t="s">
        <v>7</v>
      </c>
      <c r="F5" s="146" t="s">
        <v>8</v>
      </c>
      <c r="G5" s="137" t="s">
        <v>7</v>
      </c>
      <c r="H5" s="153" t="s">
        <v>9</v>
      </c>
      <c r="I5" s="155" t="s">
        <v>7</v>
      </c>
      <c r="J5" s="146" t="s">
        <v>10</v>
      </c>
      <c r="K5" s="137" t="s">
        <v>7</v>
      </c>
    </row>
    <row r="6" spans="1:14" ht="18" customHeight="1" thickBot="1" x14ac:dyDescent="0.3">
      <c r="A6" s="138"/>
      <c r="B6" s="140"/>
      <c r="C6" s="142"/>
      <c r="D6" s="144"/>
      <c r="E6" s="145"/>
      <c r="F6" s="147"/>
      <c r="G6" s="145"/>
      <c r="H6" s="154"/>
      <c r="I6" s="156"/>
      <c r="J6" s="147"/>
      <c r="K6" s="145"/>
    </row>
    <row r="7" spans="1:14" ht="21.75" customHeight="1" thickBot="1" x14ac:dyDescent="0.3">
      <c r="A7" s="8"/>
      <c r="B7" s="157" t="s">
        <v>11</v>
      </c>
      <c r="C7" s="158"/>
      <c r="D7" s="158"/>
      <c r="E7" s="158"/>
      <c r="F7" s="158"/>
      <c r="G7" s="158"/>
      <c r="H7" s="158"/>
      <c r="I7" s="158"/>
      <c r="J7" s="158"/>
      <c r="K7" s="159"/>
    </row>
    <row r="8" spans="1:14" ht="32.4" customHeight="1" x14ac:dyDescent="0.25">
      <c r="A8" s="9">
        <v>1</v>
      </c>
      <c r="B8" s="10" t="s">
        <v>12</v>
      </c>
      <c r="C8" s="11">
        <v>4806466.2908442002</v>
      </c>
      <c r="D8" s="12">
        <v>2751613.9218644006</v>
      </c>
      <c r="E8" s="13">
        <f t="shared" ref="E8:E20" si="0">SUM(D8/C8)</f>
        <v>0.57248168516357401</v>
      </c>
      <c r="F8" s="14">
        <v>1517632</v>
      </c>
      <c r="G8" s="13">
        <f t="shared" ref="G8:G20" si="1">SUM(F8/C8)</f>
        <v>0.31574797536621141</v>
      </c>
      <c r="H8" s="15">
        <v>1030.6225399999998</v>
      </c>
      <c r="I8" s="13">
        <f t="shared" ref="I8:I20" si="2">SUM(H8/C8)</f>
        <v>2.1442416894990496E-4</v>
      </c>
      <c r="J8" s="15">
        <v>412535.99175869999</v>
      </c>
      <c r="K8" s="13">
        <f>SUM(J8/C8)</f>
        <v>8.5829373763535291E-2</v>
      </c>
    </row>
    <row r="9" spans="1:14" ht="32.4" customHeight="1" x14ac:dyDescent="0.25">
      <c r="A9" s="16">
        <v>2</v>
      </c>
      <c r="B9" s="10" t="s">
        <v>13</v>
      </c>
      <c r="C9" s="17">
        <v>1478302.7517200001</v>
      </c>
      <c r="D9" s="18">
        <v>1064662.8233900003</v>
      </c>
      <c r="E9" s="19">
        <f t="shared" si="0"/>
        <v>0.72019268187877539</v>
      </c>
      <c r="F9" s="14">
        <v>688798.09840000025</v>
      </c>
      <c r="G9" s="19">
        <f t="shared" si="1"/>
        <v>0.46593845381034843</v>
      </c>
      <c r="H9" s="20">
        <v>13532.409249999999</v>
      </c>
      <c r="I9" s="19">
        <f t="shared" si="2"/>
        <v>9.1540174935445997E-3</v>
      </c>
      <c r="J9" s="20">
        <v>193777.69676999998</v>
      </c>
      <c r="K9" s="19">
        <f t="shared" ref="K9:K47" si="3">SUM(J9/C9)</f>
        <v>0.13108119872234583</v>
      </c>
    </row>
    <row r="10" spans="1:14" ht="32.4" customHeight="1" x14ac:dyDescent="0.25">
      <c r="A10" s="9">
        <v>3</v>
      </c>
      <c r="B10" s="10" t="s">
        <v>14</v>
      </c>
      <c r="C10" s="17">
        <v>431186.2850724</v>
      </c>
      <c r="D10" s="18">
        <v>320848.61143600004</v>
      </c>
      <c r="E10" s="19">
        <f>SUM(D10/C10)</f>
        <v>0.74410671800965722</v>
      </c>
      <c r="F10" s="14">
        <v>86751.852809999997</v>
      </c>
      <c r="G10" s="19">
        <f t="shared" si="1"/>
        <v>0.20119344193759223</v>
      </c>
      <c r="H10" s="20">
        <v>10929.315849999999</v>
      </c>
      <c r="I10" s="19">
        <f t="shared" si="2"/>
        <v>2.5347086000578313E-2</v>
      </c>
      <c r="J10" s="20">
        <v>98155.095019999993</v>
      </c>
      <c r="K10" s="19">
        <f t="shared" si="3"/>
        <v>0.22763965000305816</v>
      </c>
      <c r="N10" s="21"/>
    </row>
    <row r="11" spans="1:14" s="22" customFormat="1" ht="32.4" customHeight="1" x14ac:dyDescent="0.25">
      <c r="A11" s="16">
        <v>4</v>
      </c>
      <c r="B11" s="10" t="s">
        <v>15</v>
      </c>
      <c r="C11" s="17">
        <v>706192.44640120002</v>
      </c>
      <c r="D11" s="18">
        <v>373328.75917929999</v>
      </c>
      <c r="E11" s="19">
        <f t="shared" si="0"/>
        <v>0.52865017330871522</v>
      </c>
      <c r="F11" s="14">
        <v>144629.25211319997</v>
      </c>
      <c r="G11" s="19">
        <f t="shared" si="1"/>
        <v>0.20480147139811464</v>
      </c>
      <c r="H11" s="20">
        <v>0</v>
      </c>
      <c r="I11" s="19">
        <f t="shared" si="2"/>
        <v>0</v>
      </c>
      <c r="J11" s="20">
        <v>108706.01788239996</v>
      </c>
      <c r="K11" s="19">
        <f t="shared" si="3"/>
        <v>0.15393256956566512</v>
      </c>
      <c r="L11" s="6"/>
    </row>
    <row r="12" spans="1:14" ht="32.4" customHeight="1" x14ac:dyDescent="0.25">
      <c r="A12" s="9">
        <v>5</v>
      </c>
      <c r="B12" s="10" t="s">
        <v>16</v>
      </c>
      <c r="C12" s="17">
        <v>724261.67393180006</v>
      </c>
      <c r="D12" s="18">
        <v>481772.24373179994</v>
      </c>
      <c r="E12" s="19">
        <f t="shared" si="0"/>
        <v>0.66519085721656712</v>
      </c>
      <c r="F12" s="14">
        <v>296860.00687309995</v>
      </c>
      <c r="G12" s="19">
        <f t="shared" si="1"/>
        <v>0.40987949184379141</v>
      </c>
      <c r="H12" s="20">
        <v>4001.2482335000004</v>
      </c>
      <c r="I12" s="19">
        <f t="shared" si="2"/>
        <v>5.5245892161853881E-3</v>
      </c>
      <c r="J12" s="20">
        <v>94233.050000000017</v>
      </c>
      <c r="K12" s="19">
        <f t="shared" si="3"/>
        <v>0.13010912131859328</v>
      </c>
    </row>
    <row r="13" spans="1:14" ht="32.4" customHeight="1" x14ac:dyDescent="0.25">
      <c r="A13" s="16">
        <v>6</v>
      </c>
      <c r="B13" s="10" t="s">
        <v>17</v>
      </c>
      <c r="C13" s="17">
        <v>114320.63826999998</v>
      </c>
      <c r="D13" s="18">
        <v>69073.414962499985</v>
      </c>
      <c r="E13" s="19">
        <f t="shared" si="0"/>
        <v>0.60420774418144785</v>
      </c>
      <c r="F13" s="14">
        <v>13250.432575299999</v>
      </c>
      <c r="G13" s="19">
        <f t="shared" si="1"/>
        <v>0.11590586595576398</v>
      </c>
      <c r="H13" s="20">
        <v>0</v>
      </c>
      <c r="I13" s="19">
        <f t="shared" si="2"/>
        <v>0</v>
      </c>
      <c r="J13" s="20">
        <v>15371.879433170001</v>
      </c>
      <c r="K13" s="19">
        <f t="shared" si="3"/>
        <v>0.1344628552271116</v>
      </c>
    </row>
    <row r="14" spans="1:14" ht="32.4" customHeight="1" x14ac:dyDescent="0.25">
      <c r="A14" s="9">
        <v>7</v>
      </c>
      <c r="B14" s="10" t="s">
        <v>18</v>
      </c>
      <c r="C14" s="17">
        <v>1167100.884852577</v>
      </c>
      <c r="D14" s="18">
        <v>848120.63394637767</v>
      </c>
      <c r="E14" s="19">
        <f t="shared" si="0"/>
        <v>0.72669007877027569</v>
      </c>
      <c r="F14" s="14">
        <v>424651.49538912496</v>
      </c>
      <c r="G14" s="19">
        <f t="shared" si="1"/>
        <v>0.36385157521559502</v>
      </c>
      <c r="H14" s="20">
        <v>0</v>
      </c>
      <c r="I14" s="19">
        <f t="shared" si="2"/>
        <v>0</v>
      </c>
      <c r="J14" s="20">
        <v>201705.94528968836</v>
      </c>
      <c r="K14" s="19">
        <f t="shared" si="3"/>
        <v>0.17282648647393234</v>
      </c>
    </row>
    <row r="15" spans="1:14" s="31" customFormat="1" ht="32.4" customHeight="1" x14ac:dyDescent="0.25">
      <c r="A15" s="23">
        <v>8</v>
      </c>
      <c r="B15" s="24" t="s">
        <v>19</v>
      </c>
      <c r="C15" s="25">
        <v>450356.80295000004</v>
      </c>
      <c r="D15" s="26">
        <v>235954.03345379996</v>
      </c>
      <c r="E15" s="27">
        <f t="shared" si="0"/>
        <v>0.52392687732974308</v>
      </c>
      <c r="F15" s="28">
        <v>85920.198300999997</v>
      </c>
      <c r="G15" s="27">
        <f t="shared" si="1"/>
        <v>0.1907825034243773</v>
      </c>
      <c r="H15" s="29">
        <v>0</v>
      </c>
      <c r="I15" s="27">
        <f t="shared" si="2"/>
        <v>0</v>
      </c>
      <c r="J15" s="30">
        <v>91371.15628879999</v>
      </c>
      <c r="K15" s="27">
        <f t="shared" si="3"/>
        <v>0.20288614647383107</v>
      </c>
    </row>
    <row r="16" spans="1:14" ht="32.4" customHeight="1" x14ac:dyDescent="0.25">
      <c r="A16" s="9">
        <v>9</v>
      </c>
      <c r="B16" s="10" t="s">
        <v>20</v>
      </c>
      <c r="C16" s="17">
        <v>688041.46230159991</v>
      </c>
      <c r="D16" s="18">
        <v>308372.97853639995</v>
      </c>
      <c r="E16" s="19">
        <f t="shared" si="0"/>
        <v>0.44818952844040383</v>
      </c>
      <c r="F16" s="14">
        <v>105097.26660290001</v>
      </c>
      <c r="G16" s="19">
        <f t="shared" si="1"/>
        <v>0.15274844956484773</v>
      </c>
      <c r="H16" s="20">
        <v>0</v>
      </c>
      <c r="I16" s="19">
        <f t="shared" si="2"/>
        <v>0</v>
      </c>
      <c r="J16" s="20">
        <v>67745.009393900007</v>
      </c>
      <c r="K16" s="19">
        <f t="shared" si="3"/>
        <v>9.8460649692945809E-2</v>
      </c>
    </row>
    <row r="17" spans="1:11" ht="32.4" customHeight="1" x14ac:dyDescent="0.25">
      <c r="A17" s="16">
        <v>10</v>
      </c>
      <c r="B17" s="10" t="s">
        <v>21</v>
      </c>
      <c r="C17" s="17">
        <v>282916</v>
      </c>
      <c r="D17" s="18">
        <v>123654</v>
      </c>
      <c r="E17" s="19">
        <f t="shared" si="0"/>
        <v>0.43706966025251309</v>
      </c>
      <c r="F17" s="14">
        <v>17855</v>
      </c>
      <c r="G17" s="19">
        <f t="shared" si="1"/>
        <v>6.3110605267994738E-2</v>
      </c>
      <c r="H17" s="20">
        <v>0</v>
      </c>
      <c r="I17" s="19">
        <f t="shared" si="2"/>
        <v>0</v>
      </c>
      <c r="J17" s="20">
        <v>40309.53</v>
      </c>
      <c r="K17" s="19">
        <f t="shared" si="3"/>
        <v>0.14247879229170496</v>
      </c>
    </row>
    <row r="18" spans="1:11" ht="32.4" customHeight="1" x14ac:dyDescent="0.25">
      <c r="A18" s="9">
        <v>11</v>
      </c>
      <c r="B18" s="10" t="s">
        <v>22</v>
      </c>
      <c r="C18" s="17">
        <v>8133200</v>
      </c>
      <c r="D18" s="18">
        <v>1859908.71</v>
      </c>
      <c r="E18" s="19">
        <f t="shared" si="0"/>
        <v>0.22868104927949637</v>
      </c>
      <c r="F18" s="14">
        <v>761735.10000000009</v>
      </c>
      <c r="G18" s="19">
        <f t="shared" si="1"/>
        <v>9.3657490286726028E-2</v>
      </c>
      <c r="H18" s="20">
        <v>90667</v>
      </c>
      <c r="I18" s="19">
        <f t="shared" si="2"/>
        <v>1.1147764717454385E-2</v>
      </c>
      <c r="J18" s="20">
        <v>244045.17999999996</v>
      </c>
      <c r="K18" s="19">
        <f t="shared" si="3"/>
        <v>3.0006046820439676E-2</v>
      </c>
    </row>
    <row r="19" spans="1:11" ht="32.4" customHeight="1" thickBot="1" x14ac:dyDescent="0.3">
      <c r="A19" s="16">
        <v>12</v>
      </c>
      <c r="B19" s="10" t="s">
        <v>23</v>
      </c>
      <c r="C19" s="17">
        <v>1096672.5928527</v>
      </c>
      <c r="D19" s="32">
        <v>1055066.8434075001</v>
      </c>
      <c r="E19" s="33">
        <f t="shared" si="0"/>
        <v>0.96206183165663528</v>
      </c>
      <c r="F19" s="14">
        <v>387557.90938069997</v>
      </c>
      <c r="G19" s="33">
        <f t="shared" si="1"/>
        <v>0.35339436027353605</v>
      </c>
      <c r="H19" s="34">
        <v>23466</v>
      </c>
      <c r="I19" s="33">
        <f t="shared" si="2"/>
        <v>2.1397452761137657E-2</v>
      </c>
      <c r="J19" s="34">
        <v>171081.91860009998</v>
      </c>
      <c r="K19" s="33">
        <f t="shared" si="3"/>
        <v>0.15600090648301532</v>
      </c>
    </row>
    <row r="20" spans="1:11" ht="32.4" customHeight="1" thickBot="1" x14ac:dyDescent="0.3">
      <c r="A20" s="35"/>
      <c r="B20" s="36" t="s">
        <v>24</v>
      </c>
      <c r="C20" s="37">
        <f>SUM(C8:C19)</f>
        <v>20079017.829196479</v>
      </c>
      <c r="D20" s="38">
        <f>SUM(D8:D19)</f>
        <v>9492376.9739080779</v>
      </c>
      <c r="E20" s="39">
        <f t="shared" si="0"/>
        <v>0.4727510605675847</v>
      </c>
      <c r="F20" s="40">
        <f>SUM(F8:F19)</f>
        <v>4530738.6124453247</v>
      </c>
      <c r="G20" s="39">
        <f t="shared" si="1"/>
        <v>0.22564543001985249</v>
      </c>
      <c r="H20" s="40">
        <f>SUM(H8:H19)</f>
        <v>143626.59587349999</v>
      </c>
      <c r="I20" s="39">
        <f t="shared" si="2"/>
        <v>7.153068795260272E-3</v>
      </c>
      <c r="J20" s="40">
        <f>SUM(J8:J19)</f>
        <v>1739038.4704367584</v>
      </c>
      <c r="K20" s="39">
        <f t="shared" si="3"/>
        <v>8.6609737848235738E-2</v>
      </c>
    </row>
    <row r="21" spans="1:11" ht="32.4" customHeight="1" thickBot="1" x14ac:dyDescent="0.3">
      <c r="A21" s="41"/>
      <c r="B21" s="148" t="s">
        <v>25</v>
      </c>
      <c r="C21" s="149"/>
      <c r="D21" s="149"/>
      <c r="E21" s="149"/>
      <c r="F21" s="149"/>
      <c r="G21" s="149"/>
      <c r="H21" s="149"/>
      <c r="I21" s="149"/>
      <c r="J21" s="149"/>
      <c r="K21" s="150"/>
    </row>
    <row r="22" spans="1:11" ht="32.4" customHeight="1" x14ac:dyDescent="0.25">
      <c r="A22" s="42">
        <v>13</v>
      </c>
      <c r="B22" s="43" t="s">
        <v>26</v>
      </c>
      <c r="C22" s="44">
        <v>245177.65888554498</v>
      </c>
      <c r="D22" s="45">
        <v>144568.95288929998</v>
      </c>
      <c r="E22" s="46">
        <f>SUM(D22/C22)</f>
        <v>0.58964978108706212</v>
      </c>
      <c r="F22" s="47">
        <v>77377.945828399999</v>
      </c>
      <c r="G22" s="46">
        <f>F22/C22</f>
        <v>0.31559949703460521</v>
      </c>
      <c r="H22" s="47">
        <v>0</v>
      </c>
      <c r="I22" s="46">
        <f>SUM(H22/C22)</f>
        <v>0</v>
      </c>
      <c r="J22" s="47">
        <v>44597.512530700005</v>
      </c>
      <c r="K22" s="46">
        <f>SUM(J22/C22)</f>
        <v>0.18189876163031327</v>
      </c>
    </row>
    <row r="23" spans="1:11" ht="32.4" customHeight="1" x14ac:dyDescent="0.25">
      <c r="A23" s="16">
        <v>14</v>
      </c>
      <c r="B23" s="48" t="s">
        <v>27</v>
      </c>
      <c r="C23" s="17">
        <v>104407.02813259998</v>
      </c>
      <c r="D23" s="18">
        <v>44585.511723399999</v>
      </c>
      <c r="E23" s="19">
        <f t="shared" ref="E23:E29" si="4">SUM(D23/C23)</f>
        <v>0.42703554081412121</v>
      </c>
      <c r="F23" s="20">
        <v>2299.4519516999999</v>
      </c>
      <c r="G23" s="19">
        <f t="shared" ref="G23:G37" si="5">F23/C23</f>
        <v>2.2023919201872393E-2</v>
      </c>
      <c r="H23" s="49">
        <v>0</v>
      </c>
      <c r="I23" s="19">
        <f t="shared" ref="I23:I36" si="6">SUM(H23/C23)</f>
        <v>0</v>
      </c>
      <c r="J23" s="15">
        <v>10475.230369700002</v>
      </c>
      <c r="K23" s="19">
        <f t="shared" si="3"/>
        <v>0.10033070145810638</v>
      </c>
    </row>
    <row r="24" spans="1:11" ht="32.4" customHeight="1" x14ac:dyDescent="0.25">
      <c r="A24" s="16">
        <v>15</v>
      </c>
      <c r="B24" s="48" t="s">
        <v>28</v>
      </c>
      <c r="C24" s="17">
        <v>8919165.2368630301</v>
      </c>
      <c r="D24" s="18">
        <v>5151509.9675208172</v>
      </c>
      <c r="E24" s="19">
        <f t="shared" si="4"/>
        <v>0.57757759058320357</v>
      </c>
      <c r="F24" s="20">
        <v>1660692.9789349001</v>
      </c>
      <c r="G24" s="19">
        <f t="shared" si="5"/>
        <v>0.18619376755923678</v>
      </c>
      <c r="H24" s="49">
        <v>0</v>
      </c>
      <c r="I24" s="19">
        <f t="shared" si="6"/>
        <v>0</v>
      </c>
      <c r="J24" s="15">
        <v>1243342.1540824641</v>
      </c>
      <c r="K24" s="19">
        <f t="shared" si="3"/>
        <v>0.13940117948972558</v>
      </c>
    </row>
    <row r="25" spans="1:11" ht="32.4" customHeight="1" thickBot="1" x14ac:dyDescent="0.3">
      <c r="A25" s="16">
        <v>16</v>
      </c>
      <c r="B25" s="48" t="s">
        <v>29</v>
      </c>
      <c r="C25" s="17">
        <v>2760677.0281348</v>
      </c>
      <c r="D25" s="18">
        <v>1374141.4817659471</v>
      </c>
      <c r="E25" s="19">
        <f t="shared" si="4"/>
        <v>0.49775524907901308</v>
      </c>
      <c r="F25" s="20">
        <v>421278.48895686789</v>
      </c>
      <c r="G25" s="19">
        <f t="shared" si="5"/>
        <v>0.1525997009659246</v>
      </c>
      <c r="H25" s="49">
        <v>82.887681940000007</v>
      </c>
      <c r="I25" s="19">
        <f t="shared" si="6"/>
        <v>3.0024403831114401E-5</v>
      </c>
      <c r="J25" s="15">
        <v>464779.66457326314</v>
      </c>
      <c r="K25" s="19">
        <f t="shared" si="3"/>
        <v>0.16835713118071</v>
      </c>
    </row>
    <row r="26" spans="1:11" ht="32.4" customHeight="1" x14ac:dyDescent="0.25">
      <c r="A26" s="42">
        <v>17</v>
      </c>
      <c r="B26" s="48" t="s">
        <v>30</v>
      </c>
      <c r="C26" s="17">
        <v>693570.39999999991</v>
      </c>
      <c r="D26" s="18">
        <v>482618.81</v>
      </c>
      <c r="E26" s="19">
        <f t="shared" si="4"/>
        <v>0.69584689600363581</v>
      </c>
      <c r="F26" s="20">
        <v>235742.67</v>
      </c>
      <c r="G26" s="19">
        <f t="shared" si="5"/>
        <v>0.3398972476334054</v>
      </c>
      <c r="H26" s="49">
        <v>0</v>
      </c>
      <c r="I26" s="19">
        <f t="shared" si="6"/>
        <v>0</v>
      </c>
      <c r="J26" s="15">
        <v>99078.370000000024</v>
      </c>
      <c r="K26" s="19">
        <f t="shared" si="3"/>
        <v>0.14285265057447671</v>
      </c>
    </row>
    <row r="27" spans="1:11" ht="32.4" customHeight="1" x14ac:dyDescent="0.25">
      <c r="A27" s="16">
        <v>18</v>
      </c>
      <c r="B27" s="48" t="s">
        <v>31</v>
      </c>
      <c r="C27" s="17">
        <v>529641.08373758208</v>
      </c>
      <c r="D27" s="18">
        <v>287968.95625819499</v>
      </c>
      <c r="E27" s="19">
        <f t="shared" si="4"/>
        <v>0.5437058511889783</v>
      </c>
      <c r="F27" s="20">
        <v>65188.272691706865</v>
      </c>
      <c r="G27" s="19">
        <f t="shared" si="5"/>
        <v>0.12308009082619673</v>
      </c>
      <c r="H27" s="49">
        <v>0</v>
      </c>
      <c r="I27" s="19">
        <f t="shared" si="6"/>
        <v>0</v>
      </c>
      <c r="J27" s="15">
        <v>91529.727726070007</v>
      </c>
      <c r="K27" s="19">
        <f t="shared" si="3"/>
        <v>0.17281462963590577</v>
      </c>
    </row>
    <row r="28" spans="1:11" ht="32.4" customHeight="1" x14ac:dyDescent="0.25">
      <c r="A28" s="16">
        <v>19</v>
      </c>
      <c r="B28" s="48" t="s">
        <v>32</v>
      </c>
      <c r="C28" s="17">
        <v>116910.64338379999</v>
      </c>
      <c r="D28" s="18">
        <v>53155.334725099994</v>
      </c>
      <c r="E28" s="19">
        <f t="shared" si="4"/>
        <v>0.45466634334223149</v>
      </c>
      <c r="F28" s="20">
        <v>53155.334725099994</v>
      </c>
      <c r="G28" s="19">
        <f t="shared" si="5"/>
        <v>0.45466634334223149</v>
      </c>
      <c r="H28" s="49">
        <v>0</v>
      </c>
      <c r="I28" s="19">
        <f t="shared" si="6"/>
        <v>0</v>
      </c>
      <c r="J28" s="15">
        <v>6996.5</v>
      </c>
      <c r="K28" s="19">
        <f t="shared" si="3"/>
        <v>5.9844850712450076E-2</v>
      </c>
    </row>
    <row r="29" spans="1:11" ht="32.4" customHeight="1" thickBot="1" x14ac:dyDescent="0.3">
      <c r="A29" s="16">
        <v>20</v>
      </c>
      <c r="B29" s="48" t="s">
        <v>33</v>
      </c>
      <c r="C29" s="17">
        <v>637213.31999999995</v>
      </c>
      <c r="D29" s="18">
        <v>212547.66355279993</v>
      </c>
      <c r="E29" s="19">
        <f t="shared" si="4"/>
        <v>0.33355809880559301</v>
      </c>
      <c r="F29" s="20">
        <v>128538.67</v>
      </c>
      <c r="G29" s="19">
        <f t="shared" si="5"/>
        <v>0.20171999857127909</v>
      </c>
      <c r="H29" s="49">
        <v>3.5528000000022075E-3</v>
      </c>
      <c r="I29" s="19">
        <f t="shared" si="6"/>
        <v>5.575526889491588E-9</v>
      </c>
      <c r="J29" s="15">
        <v>40184.089999999997</v>
      </c>
      <c r="K29" s="19">
        <f t="shared" si="3"/>
        <v>6.3062225378465092E-2</v>
      </c>
    </row>
    <row r="30" spans="1:11" ht="32.4" customHeight="1" x14ac:dyDescent="0.25">
      <c r="A30" s="42">
        <v>21</v>
      </c>
      <c r="B30" s="48" t="s">
        <v>34</v>
      </c>
      <c r="C30" s="17">
        <v>1973099.2162906001</v>
      </c>
      <c r="D30" s="18">
        <v>1295992.5033749002</v>
      </c>
      <c r="E30" s="19">
        <f>SUM(D30/C30)</f>
        <v>0.65683088446578408</v>
      </c>
      <c r="F30" s="20">
        <v>514346.2520773001</v>
      </c>
      <c r="G30" s="19">
        <f t="shared" si="5"/>
        <v>0.26067936565514638</v>
      </c>
      <c r="H30" s="49">
        <v>8067.6519530000005</v>
      </c>
      <c r="I30" s="19">
        <f t="shared" si="6"/>
        <v>4.0888222378229295E-3</v>
      </c>
      <c r="J30" s="15">
        <v>291615.61075640004</v>
      </c>
      <c r="K30" s="19">
        <f t="shared" si="3"/>
        <v>0.14779571566838562</v>
      </c>
    </row>
    <row r="31" spans="1:11" ht="32.4" customHeight="1" x14ac:dyDescent="0.25">
      <c r="A31" s="16">
        <v>22</v>
      </c>
      <c r="B31" s="48" t="s">
        <v>35</v>
      </c>
      <c r="C31" s="17">
        <v>62655.710044836997</v>
      </c>
      <c r="D31" s="18">
        <v>7838.9763404072473</v>
      </c>
      <c r="E31" s="19">
        <f t="shared" ref="E31:E37" si="7">SUM(D31/C31)</f>
        <v>0.12511192251747852</v>
      </c>
      <c r="F31" s="20">
        <v>0</v>
      </c>
      <c r="G31" s="19">
        <f t="shared" si="5"/>
        <v>0</v>
      </c>
      <c r="H31" s="49">
        <v>0</v>
      </c>
      <c r="I31" s="19">
        <f t="shared" si="6"/>
        <v>0</v>
      </c>
      <c r="J31" s="15">
        <v>0</v>
      </c>
      <c r="K31" s="19">
        <f t="shared" si="3"/>
        <v>0</v>
      </c>
    </row>
    <row r="32" spans="1:11" ht="32.4" customHeight="1" thickBot="1" x14ac:dyDescent="0.3">
      <c r="A32" s="16">
        <v>23</v>
      </c>
      <c r="B32" s="48" t="s">
        <v>36</v>
      </c>
      <c r="C32" s="17">
        <v>299728.16524999967</v>
      </c>
      <c r="D32" s="18">
        <v>119202.62633000009</v>
      </c>
      <c r="E32" s="19">
        <f t="shared" si="7"/>
        <v>0.39770245225561168</v>
      </c>
      <c r="F32" s="20">
        <v>22026.465400000001</v>
      </c>
      <c r="G32" s="19">
        <f t="shared" si="5"/>
        <v>7.3488140100640822E-2</v>
      </c>
      <c r="H32" s="49">
        <v>0</v>
      </c>
      <c r="I32" s="19">
        <f t="shared" si="6"/>
        <v>0</v>
      </c>
      <c r="J32" s="15">
        <v>23517.151839999999</v>
      </c>
      <c r="K32" s="19">
        <f t="shared" si="3"/>
        <v>7.846160143270027E-2</v>
      </c>
    </row>
    <row r="33" spans="1:11" ht="32.4" customHeight="1" x14ac:dyDescent="0.25">
      <c r="A33" s="42">
        <v>24</v>
      </c>
      <c r="B33" s="48" t="s">
        <v>37</v>
      </c>
      <c r="C33" s="17">
        <v>332078.26889799989</v>
      </c>
      <c r="D33" s="18">
        <v>200196.453714</v>
      </c>
      <c r="E33" s="19">
        <f t="shared" si="7"/>
        <v>0.60285924272717684</v>
      </c>
      <c r="F33" s="20">
        <v>44467.476629099998</v>
      </c>
      <c r="G33" s="19">
        <f t="shared" si="5"/>
        <v>0.13390661417461944</v>
      </c>
      <c r="H33" s="49">
        <v>0</v>
      </c>
      <c r="I33" s="19">
        <f t="shared" si="6"/>
        <v>0</v>
      </c>
      <c r="J33" s="15">
        <v>128486.73218099998</v>
      </c>
      <c r="K33" s="19">
        <f t="shared" si="3"/>
        <v>0.3869170138936901</v>
      </c>
    </row>
    <row r="34" spans="1:11" ht="32.4" customHeight="1" x14ac:dyDescent="0.25">
      <c r="A34" s="16">
        <v>25</v>
      </c>
      <c r="B34" s="50" t="s">
        <v>38</v>
      </c>
      <c r="C34" s="17">
        <v>524033.44027489994</v>
      </c>
      <c r="D34" s="18">
        <v>315860.73234659998</v>
      </c>
      <c r="E34" s="19">
        <f t="shared" si="7"/>
        <v>0.60274919131287552</v>
      </c>
      <c r="F34" s="20">
        <v>198245.33257079998</v>
      </c>
      <c r="G34" s="19">
        <f t="shared" si="5"/>
        <v>0.37830664483320664</v>
      </c>
      <c r="H34" s="49">
        <v>0</v>
      </c>
      <c r="I34" s="19">
        <f t="shared" si="6"/>
        <v>0</v>
      </c>
      <c r="J34" s="15">
        <v>32953.413602500033</v>
      </c>
      <c r="K34" s="19">
        <f t="shared" si="3"/>
        <v>6.288418079810551E-2</v>
      </c>
    </row>
    <row r="35" spans="1:11" ht="32.4" customHeight="1" thickBot="1" x14ac:dyDescent="0.3">
      <c r="A35" s="16">
        <v>26</v>
      </c>
      <c r="B35" s="50" t="s">
        <v>39</v>
      </c>
      <c r="C35" s="17">
        <v>70034.709070299999</v>
      </c>
      <c r="D35" s="18">
        <v>62979.770371100007</v>
      </c>
      <c r="E35" s="19">
        <f t="shared" si="7"/>
        <v>0.89926511021673083</v>
      </c>
      <c r="F35" s="20">
        <v>28681.544520500007</v>
      </c>
      <c r="G35" s="19">
        <f t="shared" si="5"/>
        <v>0.40953328572707881</v>
      </c>
      <c r="H35" s="49">
        <v>0</v>
      </c>
      <c r="I35" s="19">
        <f t="shared" si="6"/>
        <v>0</v>
      </c>
      <c r="J35" s="15">
        <v>5744.7171636000003</v>
      </c>
      <c r="K35" s="19">
        <f t="shared" si="3"/>
        <v>8.2026715608021189E-2</v>
      </c>
    </row>
    <row r="36" spans="1:11" ht="32.4" customHeight="1" thickBot="1" x14ac:dyDescent="0.3">
      <c r="A36" s="42">
        <v>27</v>
      </c>
      <c r="B36" s="51" t="s">
        <v>40</v>
      </c>
      <c r="C36" s="52">
        <v>53118.867126199963</v>
      </c>
      <c r="D36" s="32">
        <v>46828.968247899989</v>
      </c>
      <c r="E36" s="19">
        <f t="shared" si="7"/>
        <v>0.88158823373705597</v>
      </c>
      <c r="F36" s="20">
        <v>3818.9104126000011</v>
      </c>
      <c r="G36" s="19">
        <f t="shared" si="5"/>
        <v>7.1893672045509227E-2</v>
      </c>
      <c r="H36" s="34">
        <v>0</v>
      </c>
      <c r="I36" s="19">
        <f t="shared" si="6"/>
        <v>0</v>
      </c>
      <c r="J36" s="53">
        <v>17999.303427500003</v>
      </c>
      <c r="K36" s="19">
        <f t="shared" si="3"/>
        <v>0.33884953503878773</v>
      </c>
    </row>
    <row r="37" spans="1:11" ht="32.4" customHeight="1" thickBot="1" x14ac:dyDescent="0.3">
      <c r="A37" s="35"/>
      <c r="B37" s="36" t="s">
        <v>24</v>
      </c>
      <c r="C37" s="37">
        <f>SUM(C22:C36)</f>
        <v>17321510.776092194</v>
      </c>
      <c r="D37" s="38">
        <f>SUM(D22:D36)</f>
        <v>9799996.7091604657</v>
      </c>
      <c r="E37" s="19">
        <f t="shared" si="7"/>
        <v>0.56577032083637835</v>
      </c>
      <c r="F37" s="54">
        <f>SUM(F22:F36)</f>
        <v>3455859.7946989746</v>
      </c>
      <c r="G37" s="19">
        <f t="shared" si="5"/>
        <v>0.19951260830371004</v>
      </c>
      <c r="H37" s="40">
        <f>SUM(H22:H36)</f>
        <v>8150.5431877400006</v>
      </c>
      <c r="I37" s="39">
        <f>SUM(H37/C37)</f>
        <v>4.7054459008215896E-4</v>
      </c>
      <c r="J37" s="54">
        <f>SUM(J22:J36)</f>
        <v>2501300.1782531976</v>
      </c>
      <c r="K37" s="19">
        <f t="shared" si="3"/>
        <v>0.14440427342547896</v>
      </c>
    </row>
    <row r="38" spans="1:11" ht="32.4" customHeight="1" thickBot="1" x14ac:dyDescent="0.3">
      <c r="A38" s="55"/>
      <c r="B38" s="149" t="s">
        <v>41</v>
      </c>
      <c r="C38" s="151"/>
      <c r="D38" s="151"/>
      <c r="E38" s="151"/>
      <c r="F38" s="151"/>
      <c r="G38" s="151"/>
      <c r="H38" s="151"/>
      <c r="I38" s="151"/>
      <c r="J38" s="151"/>
      <c r="K38" s="152"/>
    </row>
    <row r="39" spans="1:11" ht="32.4" customHeight="1" thickBot="1" x14ac:dyDescent="0.3">
      <c r="A39" s="16">
        <v>28</v>
      </c>
      <c r="B39" s="56" t="s">
        <v>42</v>
      </c>
      <c r="C39" s="37">
        <v>1003159.5000000001</v>
      </c>
      <c r="D39" s="38">
        <v>922820.8</v>
      </c>
      <c r="E39" s="39">
        <f>SUM(D39/C39)</f>
        <v>0.91991433067224104</v>
      </c>
      <c r="F39" s="40">
        <v>788681.87</v>
      </c>
      <c r="G39" s="39">
        <f>SUM(F39/C39)</f>
        <v>0.78619787780507477</v>
      </c>
      <c r="H39" s="57">
        <v>0</v>
      </c>
      <c r="I39" s="39">
        <f>SUM(H39/C39)</f>
        <v>0</v>
      </c>
      <c r="J39" s="40">
        <v>94726.14</v>
      </c>
      <c r="K39" s="39">
        <f>SUM(J39/C39)</f>
        <v>9.4427795380495311E-2</v>
      </c>
    </row>
    <row r="40" spans="1:11" ht="32.4" customHeight="1" thickBot="1" x14ac:dyDescent="0.3">
      <c r="A40" s="35"/>
      <c r="B40" s="58" t="s">
        <v>24</v>
      </c>
      <c r="C40" s="14">
        <f>C39</f>
        <v>1003159.5000000001</v>
      </c>
      <c r="D40" s="12">
        <f>D39</f>
        <v>922820.8</v>
      </c>
      <c r="E40" s="59">
        <f>SUM(D40/C40)</f>
        <v>0.91991433067224104</v>
      </c>
      <c r="F40" s="15">
        <f>F39</f>
        <v>788681.87</v>
      </c>
      <c r="G40" s="59">
        <f>SUM(F40/C40)</f>
        <v>0.78619787780507477</v>
      </c>
      <c r="H40" s="60">
        <f>H39</f>
        <v>0</v>
      </c>
      <c r="I40" s="59">
        <f>SUM(H40/C40)</f>
        <v>0</v>
      </c>
      <c r="J40" s="15">
        <f>J39</f>
        <v>94726.14</v>
      </c>
      <c r="K40" s="59">
        <f t="shared" si="3"/>
        <v>9.4427795380495311E-2</v>
      </c>
    </row>
    <row r="41" spans="1:11" ht="32.4" customHeight="1" thickBot="1" x14ac:dyDescent="0.3">
      <c r="A41" s="55"/>
      <c r="B41" s="149" t="s">
        <v>43</v>
      </c>
      <c r="C41" s="151"/>
      <c r="D41" s="151"/>
      <c r="E41" s="151"/>
      <c r="F41" s="151"/>
      <c r="G41" s="151"/>
      <c r="H41" s="151"/>
      <c r="I41" s="151"/>
      <c r="J41" s="151"/>
      <c r="K41" s="152"/>
    </row>
    <row r="42" spans="1:11" ht="32.4" customHeight="1" thickBot="1" x14ac:dyDescent="0.3">
      <c r="A42" s="42"/>
      <c r="B42" s="36" t="s">
        <v>44</v>
      </c>
      <c r="C42" s="37">
        <f>C20+C37</f>
        <v>37400528.605288669</v>
      </c>
      <c r="D42" s="40">
        <f>D20+D37</f>
        <v>19292373.683068544</v>
      </c>
      <c r="E42" s="39">
        <f t="shared" ref="E42:E47" si="8">SUM(D42/C42)</f>
        <v>0.51583157785477074</v>
      </c>
      <c r="F42" s="40">
        <f>F20+F37</f>
        <v>7986598.4071442988</v>
      </c>
      <c r="G42" s="39">
        <f t="shared" ref="G42:G47" si="9">SUM(F42/C42)</f>
        <v>0.21354239378357193</v>
      </c>
      <c r="H42" s="40">
        <f>H20+H37</f>
        <v>151777.13906123998</v>
      </c>
      <c r="I42" s="39">
        <f t="shared" ref="I42:I47" si="10">SUM(H42/C42)</f>
        <v>4.0581549170879295E-3</v>
      </c>
      <c r="J42" s="40">
        <f>J20+J37</f>
        <v>4240338.6486899555</v>
      </c>
      <c r="K42" s="39">
        <f t="shared" si="3"/>
        <v>0.11337643629160751</v>
      </c>
    </row>
    <row r="43" spans="1:11" ht="32.4" customHeight="1" thickBot="1" x14ac:dyDescent="0.3">
      <c r="A43" s="16"/>
      <c r="B43" s="36" t="s">
        <v>41</v>
      </c>
      <c r="C43" s="37">
        <v>1003159.5000000001</v>
      </c>
      <c r="D43" s="40">
        <v>922820.8</v>
      </c>
      <c r="E43" s="39">
        <f t="shared" si="8"/>
        <v>0.91991433067224104</v>
      </c>
      <c r="F43" s="40">
        <v>788681.87</v>
      </c>
      <c r="G43" s="39">
        <f t="shared" si="9"/>
        <v>0.78619787780507477</v>
      </c>
      <c r="H43" s="57">
        <v>0</v>
      </c>
      <c r="I43" s="39">
        <f t="shared" si="10"/>
        <v>0</v>
      </c>
      <c r="J43" s="40">
        <v>94726.14</v>
      </c>
      <c r="K43" s="39">
        <f t="shared" si="3"/>
        <v>9.4427795380495311E-2</v>
      </c>
    </row>
    <row r="44" spans="1:11" ht="32.4" customHeight="1" thickBot="1" x14ac:dyDescent="0.3">
      <c r="A44" s="61"/>
      <c r="B44" s="36" t="s">
        <v>24</v>
      </c>
      <c r="C44" s="37">
        <f>C42+C43</f>
        <v>38403688.105288669</v>
      </c>
      <c r="D44" s="40">
        <f>D42+D43</f>
        <v>20215194.483068544</v>
      </c>
      <c r="E44" s="39">
        <f t="shared" si="8"/>
        <v>0.52638679982104786</v>
      </c>
      <c r="F44" s="40">
        <f>SUM(F42:F43)</f>
        <v>8775280.277144298</v>
      </c>
      <c r="G44" s="39">
        <f t="shared" si="9"/>
        <v>0.22850097764271321</v>
      </c>
      <c r="H44" s="40">
        <f>SUM(H42:H43)</f>
        <v>151777.13906123998</v>
      </c>
      <c r="I44" s="39">
        <f t="shared" si="10"/>
        <v>3.9521500811360447E-3</v>
      </c>
      <c r="J44" s="40">
        <f>SUM(J42:J43)</f>
        <v>4335064.7886899551</v>
      </c>
      <c r="K44" s="39">
        <f t="shared" si="3"/>
        <v>0.11288147057138927</v>
      </c>
    </row>
    <row r="45" spans="1:11" ht="32.4" customHeight="1" thickBot="1" x14ac:dyDescent="0.35">
      <c r="A45" s="35">
        <v>29</v>
      </c>
      <c r="B45" s="62" t="s">
        <v>45</v>
      </c>
      <c r="C45" s="37">
        <v>1053058.7749347</v>
      </c>
      <c r="D45" s="38">
        <v>1038290.7717225001</v>
      </c>
      <c r="E45" s="39">
        <f t="shared" si="8"/>
        <v>0.98597608835925077</v>
      </c>
      <c r="F45" s="40">
        <v>808792.84716910007</v>
      </c>
      <c r="G45" s="39">
        <f t="shared" si="9"/>
        <v>0.76804150577374297</v>
      </c>
      <c r="H45" s="57">
        <v>0</v>
      </c>
      <c r="I45" s="39">
        <f t="shared" si="10"/>
        <v>0</v>
      </c>
      <c r="J45" s="40">
        <v>1863.74</v>
      </c>
      <c r="K45" s="39">
        <f t="shared" si="3"/>
        <v>1.7698347370170011E-3</v>
      </c>
    </row>
    <row r="46" spans="1:11" ht="32.4" customHeight="1" thickBot="1" x14ac:dyDescent="0.3">
      <c r="A46" s="63"/>
      <c r="B46" s="58" t="s">
        <v>46</v>
      </c>
      <c r="C46" s="64">
        <f>C45</f>
        <v>1053058.7749347</v>
      </c>
      <c r="D46" s="65">
        <f>D45</f>
        <v>1038290.7717225001</v>
      </c>
      <c r="E46" s="59">
        <f t="shared" si="8"/>
        <v>0.98597608835925077</v>
      </c>
      <c r="F46" s="15">
        <f>F45</f>
        <v>808792.84716910007</v>
      </c>
      <c r="G46" s="59">
        <f t="shared" si="9"/>
        <v>0.76804150577374297</v>
      </c>
      <c r="H46" s="66">
        <f>H45</f>
        <v>0</v>
      </c>
      <c r="I46" s="59">
        <f t="shared" si="10"/>
        <v>0</v>
      </c>
      <c r="J46" s="53">
        <f>J45</f>
        <v>1863.74</v>
      </c>
      <c r="K46" s="59">
        <f t="shared" si="3"/>
        <v>1.7698347370170011E-3</v>
      </c>
    </row>
    <row r="47" spans="1:11" ht="32.4" customHeight="1" thickBot="1" x14ac:dyDescent="0.3">
      <c r="A47" s="8"/>
      <c r="B47" s="36" t="s">
        <v>47</v>
      </c>
      <c r="C47" s="37">
        <f>C44+C46</f>
        <v>39456746.880223371</v>
      </c>
      <c r="D47" s="40">
        <f>D44+D46</f>
        <v>21253485.254791044</v>
      </c>
      <c r="E47" s="39">
        <f t="shared" si="8"/>
        <v>0.53865275105697519</v>
      </c>
      <c r="F47" s="40">
        <f>F44+F46</f>
        <v>9584073.1243133973</v>
      </c>
      <c r="G47" s="39">
        <f t="shared" si="9"/>
        <v>0.24290074276541929</v>
      </c>
      <c r="H47" s="40">
        <f>H44+H46</f>
        <v>151777.13906123998</v>
      </c>
      <c r="I47" s="39">
        <f t="shared" si="10"/>
        <v>3.8466713822602082E-3</v>
      </c>
      <c r="J47" s="40">
        <f>J44+J46</f>
        <v>4336928.5286899554</v>
      </c>
      <c r="K47" s="39">
        <f t="shared" si="3"/>
        <v>0.10991601871931625</v>
      </c>
    </row>
    <row r="51" spans="6:6" ht="13.2" x14ac:dyDescent="0.25">
      <c r="F51" s="67">
        <v>8090271</v>
      </c>
    </row>
  </sheetData>
  <mergeCells count="19">
    <mergeCell ref="B21:K21"/>
    <mergeCell ref="B38:K38"/>
    <mergeCell ref="B41:K41"/>
    <mergeCell ref="G5:G6"/>
    <mergeCell ref="H5:H6"/>
    <mergeCell ref="I5:I6"/>
    <mergeCell ref="J5:J6"/>
    <mergeCell ref="K5:K6"/>
    <mergeCell ref="B7:K7"/>
    <mergeCell ref="D1:G1"/>
    <mergeCell ref="A2:K2"/>
    <mergeCell ref="A3:K3"/>
    <mergeCell ref="A4:K4"/>
    <mergeCell ref="A5:A6"/>
    <mergeCell ref="B5:B6"/>
    <mergeCell ref="C5:C6"/>
    <mergeCell ref="D5:D6"/>
    <mergeCell ref="E5:E6"/>
    <mergeCell ref="F5:F6"/>
  </mergeCells>
  <pageMargins left="0.85" right="0.24" top="0.69" bottom="0.18" header="0.17" footer="0.17"/>
  <pageSetup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view="pageBreakPreview" zoomScale="85" zoomScaleNormal="100" zoomScaleSheetLayoutView="85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3.2" x14ac:dyDescent="0.25"/>
  <cols>
    <col min="1" max="1" width="8.88671875" style="22"/>
    <col min="2" max="2" width="7.88671875" style="22" customWidth="1"/>
    <col min="3" max="3" width="38.21875" style="22" customWidth="1"/>
    <col min="4" max="4" width="15.33203125" style="67" customWidth="1"/>
    <col min="5" max="5" width="19.88671875" style="67" customWidth="1"/>
    <col min="6" max="6" width="15.44140625" style="67" customWidth="1"/>
    <col min="7" max="7" width="14.44140625" style="67" bestFit="1" customWidth="1"/>
    <col min="8" max="8" width="15.33203125" style="67" customWidth="1"/>
    <col min="9" max="9" width="13.88671875" style="67" customWidth="1"/>
    <col min="10" max="10" width="16.88671875" style="67" bestFit="1" customWidth="1"/>
    <col min="11" max="11" width="22.109375" style="6" customWidth="1"/>
    <col min="12" max="12" width="18.44140625" style="6" customWidth="1"/>
    <col min="13" max="257" width="8.88671875" style="6"/>
    <col min="258" max="258" width="7.88671875" style="6" customWidth="1"/>
    <col min="259" max="259" width="38.21875" style="6" customWidth="1"/>
    <col min="260" max="260" width="15.33203125" style="6" customWidth="1"/>
    <col min="261" max="261" width="19.88671875" style="6" customWidth="1"/>
    <col min="262" max="262" width="15.44140625" style="6" customWidth="1"/>
    <col min="263" max="263" width="14.44140625" style="6" bestFit="1" customWidth="1"/>
    <col min="264" max="264" width="15.33203125" style="6" customWidth="1"/>
    <col min="265" max="265" width="13.88671875" style="6" customWidth="1"/>
    <col min="266" max="266" width="16.88671875" style="6" bestFit="1" customWidth="1"/>
    <col min="267" max="267" width="22.109375" style="6" customWidth="1"/>
    <col min="268" max="268" width="18.44140625" style="6" customWidth="1"/>
    <col min="269" max="513" width="8.88671875" style="6"/>
    <col min="514" max="514" width="7.88671875" style="6" customWidth="1"/>
    <col min="515" max="515" width="38.21875" style="6" customWidth="1"/>
    <col min="516" max="516" width="15.33203125" style="6" customWidth="1"/>
    <col min="517" max="517" width="19.88671875" style="6" customWidth="1"/>
    <col min="518" max="518" width="15.44140625" style="6" customWidth="1"/>
    <col min="519" max="519" width="14.44140625" style="6" bestFit="1" customWidth="1"/>
    <col min="520" max="520" width="15.33203125" style="6" customWidth="1"/>
    <col min="521" max="521" width="13.88671875" style="6" customWidth="1"/>
    <col min="522" max="522" width="16.88671875" style="6" bestFit="1" customWidth="1"/>
    <col min="523" max="523" width="22.109375" style="6" customWidth="1"/>
    <col min="524" max="524" width="18.44140625" style="6" customWidth="1"/>
    <col min="525" max="769" width="8.88671875" style="6"/>
    <col min="770" max="770" width="7.88671875" style="6" customWidth="1"/>
    <col min="771" max="771" width="38.21875" style="6" customWidth="1"/>
    <col min="772" max="772" width="15.33203125" style="6" customWidth="1"/>
    <col min="773" max="773" width="19.88671875" style="6" customWidth="1"/>
    <col min="774" max="774" width="15.44140625" style="6" customWidth="1"/>
    <col min="775" max="775" width="14.44140625" style="6" bestFit="1" customWidth="1"/>
    <col min="776" max="776" width="15.33203125" style="6" customWidth="1"/>
    <col min="777" max="777" width="13.88671875" style="6" customWidth="1"/>
    <col min="778" max="778" width="16.88671875" style="6" bestFit="1" customWidth="1"/>
    <col min="779" max="779" width="22.109375" style="6" customWidth="1"/>
    <col min="780" max="780" width="18.44140625" style="6" customWidth="1"/>
    <col min="781" max="1025" width="8.88671875" style="6"/>
    <col min="1026" max="1026" width="7.88671875" style="6" customWidth="1"/>
    <col min="1027" max="1027" width="38.21875" style="6" customWidth="1"/>
    <col min="1028" max="1028" width="15.33203125" style="6" customWidth="1"/>
    <col min="1029" max="1029" width="19.88671875" style="6" customWidth="1"/>
    <col min="1030" max="1030" width="15.44140625" style="6" customWidth="1"/>
    <col min="1031" max="1031" width="14.44140625" style="6" bestFit="1" customWidth="1"/>
    <col min="1032" max="1032" width="15.33203125" style="6" customWidth="1"/>
    <col min="1033" max="1033" width="13.88671875" style="6" customWidth="1"/>
    <col min="1034" max="1034" width="16.88671875" style="6" bestFit="1" customWidth="1"/>
    <col min="1035" max="1035" width="22.109375" style="6" customWidth="1"/>
    <col min="1036" max="1036" width="18.44140625" style="6" customWidth="1"/>
    <col min="1037" max="1281" width="8.88671875" style="6"/>
    <col min="1282" max="1282" width="7.88671875" style="6" customWidth="1"/>
    <col min="1283" max="1283" width="38.21875" style="6" customWidth="1"/>
    <col min="1284" max="1284" width="15.33203125" style="6" customWidth="1"/>
    <col min="1285" max="1285" width="19.88671875" style="6" customWidth="1"/>
    <col min="1286" max="1286" width="15.44140625" style="6" customWidth="1"/>
    <col min="1287" max="1287" width="14.44140625" style="6" bestFit="1" customWidth="1"/>
    <col min="1288" max="1288" width="15.33203125" style="6" customWidth="1"/>
    <col min="1289" max="1289" width="13.88671875" style="6" customWidth="1"/>
    <col min="1290" max="1290" width="16.88671875" style="6" bestFit="1" customWidth="1"/>
    <col min="1291" max="1291" width="22.109375" style="6" customWidth="1"/>
    <col min="1292" max="1292" width="18.44140625" style="6" customWidth="1"/>
    <col min="1293" max="1537" width="8.88671875" style="6"/>
    <col min="1538" max="1538" width="7.88671875" style="6" customWidth="1"/>
    <col min="1539" max="1539" width="38.21875" style="6" customWidth="1"/>
    <col min="1540" max="1540" width="15.33203125" style="6" customWidth="1"/>
    <col min="1541" max="1541" width="19.88671875" style="6" customWidth="1"/>
    <col min="1542" max="1542" width="15.44140625" style="6" customWidth="1"/>
    <col min="1543" max="1543" width="14.44140625" style="6" bestFit="1" customWidth="1"/>
    <col min="1544" max="1544" width="15.33203125" style="6" customWidth="1"/>
    <col min="1545" max="1545" width="13.88671875" style="6" customWidth="1"/>
    <col min="1546" max="1546" width="16.88671875" style="6" bestFit="1" customWidth="1"/>
    <col min="1547" max="1547" width="22.109375" style="6" customWidth="1"/>
    <col min="1548" max="1548" width="18.44140625" style="6" customWidth="1"/>
    <col min="1549" max="1793" width="8.88671875" style="6"/>
    <col min="1794" max="1794" width="7.88671875" style="6" customWidth="1"/>
    <col min="1795" max="1795" width="38.21875" style="6" customWidth="1"/>
    <col min="1796" max="1796" width="15.33203125" style="6" customWidth="1"/>
    <col min="1797" max="1797" width="19.88671875" style="6" customWidth="1"/>
    <col min="1798" max="1798" width="15.44140625" style="6" customWidth="1"/>
    <col min="1799" max="1799" width="14.44140625" style="6" bestFit="1" customWidth="1"/>
    <col min="1800" max="1800" width="15.33203125" style="6" customWidth="1"/>
    <col min="1801" max="1801" width="13.88671875" style="6" customWidth="1"/>
    <col min="1802" max="1802" width="16.88671875" style="6" bestFit="1" customWidth="1"/>
    <col min="1803" max="1803" width="22.109375" style="6" customWidth="1"/>
    <col min="1804" max="1804" width="18.44140625" style="6" customWidth="1"/>
    <col min="1805" max="2049" width="8.88671875" style="6"/>
    <col min="2050" max="2050" width="7.88671875" style="6" customWidth="1"/>
    <col min="2051" max="2051" width="38.21875" style="6" customWidth="1"/>
    <col min="2052" max="2052" width="15.33203125" style="6" customWidth="1"/>
    <col min="2053" max="2053" width="19.88671875" style="6" customWidth="1"/>
    <col min="2054" max="2054" width="15.44140625" style="6" customWidth="1"/>
    <col min="2055" max="2055" width="14.44140625" style="6" bestFit="1" customWidth="1"/>
    <col min="2056" max="2056" width="15.33203125" style="6" customWidth="1"/>
    <col min="2057" max="2057" width="13.88671875" style="6" customWidth="1"/>
    <col min="2058" max="2058" width="16.88671875" style="6" bestFit="1" customWidth="1"/>
    <col min="2059" max="2059" width="22.109375" style="6" customWidth="1"/>
    <col min="2060" max="2060" width="18.44140625" style="6" customWidth="1"/>
    <col min="2061" max="2305" width="8.88671875" style="6"/>
    <col min="2306" max="2306" width="7.88671875" style="6" customWidth="1"/>
    <col min="2307" max="2307" width="38.21875" style="6" customWidth="1"/>
    <col min="2308" max="2308" width="15.33203125" style="6" customWidth="1"/>
    <col min="2309" max="2309" width="19.88671875" style="6" customWidth="1"/>
    <col min="2310" max="2310" width="15.44140625" style="6" customWidth="1"/>
    <col min="2311" max="2311" width="14.44140625" style="6" bestFit="1" customWidth="1"/>
    <col min="2312" max="2312" width="15.33203125" style="6" customWidth="1"/>
    <col min="2313" max="2313" width="13.88671875" style="6" customWidth="1"/>
    <col min="2314" max="2314" width="16.88671875" style="6" bestFit="1" customWidth="1"/>
    <col min="2315" max="2315" width="22.109375" style="6" customWidth="1"/>
    <col min="2316" max="2316" width="18.44140625" style="6" customWidth="1"/>
    <col min="2317" max="2561" width="8.88671875" style="6"/>
    <col min="2562" max="2562" width="7.88671875" style="6" customWidth="1"/>
    <col min="2563" max="2563" width="38.21875" style="6" customWidth="1"/>
    <col min="2564" max="2564" width="15.33203125" style="6" customWidth="1"/>
    <col min="2565" max="2565" width="19.88671875" style="6" customWidth="1"/>
    <col min="2566" max="2566" width="15.44140625" style="6" customWidth="1"/>
    <col min="2567" max="2567" width="14.44140625" style="6" bestFit="1" customWidth="1"/>
    <col min="2568" max="2568" width="15.33203125" style="6" customWidth="1"/>
    <col min="2569" max="2569" width="13.88671875" style="6" customWidth="1"/>
    <col min="2570" max="2570" width="16.88671875" style="6" bestFit="1" customWidth="1"/>
    <col min="2571" max="2571" width="22.109375" style="6" customWidth="1"/>
    <col min="2572" max="2572" width="18.44140625" style="6" customWidth="1"/>
    <col min="2573" max="2817" width="8.88671875" style="6"/>
    <col min="2818" max="2818" width="7.88671875" style="6" customWidth="1"/>
    <col min="2819" max="2819" width="38.21875" style="6" customWidth="1"/>
    <col min="2820" max="2820" width="15.33203125" style="6" customWidth="1"/>
    <col min="2821" max="2821" width="19.88671875" style="6" customWidth="1"/>
    <col min="2822" max="2822" width="15.44140625" style="6" customWidth="1"/>
    <col min="2823" max="2823" width="14.44140625" style="6" bestFit="1" customWidth="1"/>
    <col min="2824" max="2824" width="15.33203125" style="6" customWidth="1"/>
    <col min="2825" max="2825" width="13.88671875" style="6" customWidth="1"/>
    <col min="2826" max="2826" width="16.88671875" style="6" bestFit="1" customWidth="1"/>
    <col min="2827" max="2827" width="22.109375" style="6" customWidth="1"/>
    <col min="2828" max="2828" width="18.44140625" style="6" customWidth="1"/>
    <col min="2829" max="3073" width="8.88671875" style="6"/>
    <col min="3074" max="3074" width="7.88671875" style="6" customWidth="1"/>
    <col min="3075" max="3075" width="38.21875" style="6" customWidth="1"/>
    <col min="3076" max="3076" width="15.33203125" style="6" customWidth="1"/>
    <col min="3077" max="3077" width="19.88671875" style="6" customWidth="1"/>
    <col min="3078" max="3078" width="15.44140625" style="6" customWidth="1"/>
    <col min="3079" max="3079" width="14.44140625" style="6" bestFit="1" customWidth="1"/>
    <col min="3080" max="3080" width="15.33203125" style="6" customWidth="1"/>
    <col min="3081" max="3081" width="13.88671875" style="6" customWidth="1"/>
    <col min="3082" max="3082" width="16.88671875" style="6" bestFit="1" customWidth="1"/>
    <col min="3083" max="3083" width="22.109375" style="6" customWidth="1"/>
    <col min="3084" max="3084" width="18.44140625" style="6" customWidth="1"/>
    <col min="3085" max="3329" width="8.88671875" style="6"/>
    <col min="3330" max="3330" width="7.88671875" style="6" customWidth="1"/>
    <col min="3331" max="3331" width="38.21875" style="6" customWidth="1"/>
    <col min="3332" max="3332" width="15.33203125" style="6" customWidth="1"/>
    <col min="3333" max="3333" width="19.88671875" style="6" customWidth="1"/>
    <col min="3334" max="3334" width="15.44140625" style="6" customWidth="1"/>
    <col min="3335" max="3335" width="14.44140625" style="6" bestFit="1" customWidth="1"/>
    <col min="3336" max="3336" width="15.33203125" style="6" customWidth="1"/>
    <col min="3337" max="3337" width="13.88671875" style="6" customWidth="1"/>
    <col min="3338" max="3338" width="16.88671875" style="6" bestFit="1" customWidth="1"/>
    <col min="3339" max="3339" width="22.109375" style="6" customWidth="1"/>
    <col min="3340" max="3340" width="18.44140625" style="6" customWidth="1"/>
    <col min="3341" max="3585" width="8.88671875" style="6"/>
    <col min="3586" max="3586" width="7.88671875" style="6" customWidth="1"/>
    <col min="3587" max="3587" width="38.21875" style="6" customWidth="1"/>
    <col min="3588" max="3588" width="15.33203125" style="6" customWidth="1"/>
    <col min="3589" max="3589" width="19.88671875" style="6" customWidth="1"/>
    <col min="3590" max="3590" width="15.44140625" style="6" customWidth="1"/>
    <col min="3591" max="3591" width="14.44140625" style="6" bestFit="1" customWidth="1"/>
    <col min="3592" max="3592" width="15.33203125" style="6" customWidth="1"/>
    <col min="3593" max="3593" width="13.88671875" style="6" customWidth="1"/>
    <col min="3594" max="3594" width="16.88671875" style="6" bestFit="1" customWidth="1"/>
    <col min="3595" max="3595" width="22.109375" style="6" customWidth="1"/>
    <col min="3596" max="3596" width="18.44140625" style="6" customWidth="1"/>
    <col min="3597" max="3841" width="8.88671875" style="6"/>
    <col min="3842" max="3842" width="7.88671875" style="6" customWidth="1"/>
    <col min="3843" max="3843" width="38.21875" style="6" customWidth="1"/>
    <col min="3844" max="3844" width="15.33203125" style="6" customWidth="1"/>
    <col min="3845" max="3845" width="19.88671875" style="6" customWidth="1"/>
    <col min="3846" max="3846" width="15.44140625" style="6" customWidth="1"/>
    <col min="3847" max="3847" width="14.44140625" style="6" bestFit="1" customWidth="1"/>
    <col min="3848" max="3848" width="15.33203125" style="6" customWidth="1"/>
    <col min="3849" max="3849" width="13.88671875" style="6" customWidth="1"/>
    <col min="3850" max="3850" width="16.88671875" style="6" bestFit="1" customWidth="1"/>
    <col min="3851" max="3851" width="22.109375" style="6" customWidth="1"/>
    <col min="3852" max="3852" width="18.44140625" style="6" customWidth="1"/>
    <col min="3853" max="4097" width="8.88671875" style="6"/>
    <col min="4098" max="4098" width="7.88671875" style="6" customWidth="1"/>
    <col min="4099" max="4099" width="38.21875" style="6" customWidth="1"/>
    <col min="4100" max="4100" width="15.33203125" style="6" customWidth="1"/>
    <col min="4101" max="4101" width="19.88671875" style="6" customWidth="1"/>
    <col min="4102" max="4102" width="15.44140625" style="6" customWidth="1"/>
    <col min="4103" max="4103" width="14.44140625" style="6" bestFit="1" customWidth="1"/>
    <col min="4104" max="4104" width="15.33203125" style="6" customWidth="1"/>
    <col min="4105" max="4105" width="13.88671875" style="6" customWidth="1"/>
    <col min="4106" max="4106" width="16.88671875" style="6" bestFit="1" customWidth="1"/>
    <col min="4107" max="4107" width="22.109375" style="6" customWidth="1"/>
    <col min="4108" max="4108" width="18.44140625" style="6" customWidth="1"/>
    <col min="4109" max="4353" width="8.88671875" style="6"/>
    <col min="4354" max="4354" width="7.88671875" style="6" customWidth="1"/>
    <col min="4355" max="4355" width="38.21875" style="6" customWidth="1"/>
    <col min="4356" max="4356" width="15.33203125" style="6" customWidth="1"/>
    <col min="4357" max="4357" width="19.88671875" style="6" customWidth="1"/>
    <col min="4358" max="4358" width="15.44140625" style="6" customWidth="1"/>
    <col min="4359" max="4359" width="14.44140625" style="6" bestFit="1" customWidth="1"/>
    <col min="4360" max="4360" width="15.33203125" style="6" customWidth="1"/>
    <col min="4361" max="4361" width="13.88671875" style="6" customWidth="1"/>
    <col min="4362" max="4362" width="16.88671875" style="6" bestFit="1" customWidth="1"/>
    <col min="4363" max="4363" width="22.109375" style="6" customWidth="1"/>
    <col min="4364" max="4364" width="18.44140625" style="6" customWidth="1"/>
    <col min="4365" max="4609" width="8.88671875" style="6"/>
    <col min="4610" max="4610" width="7.88671875" style="6" customWidth="1"/>
    <col min="4611" max="4611" width="38.21875" style="6" customWidth="1"/>
    <col min="4612" max="4612" width="15.33203125" style="6" customWidth="1"/>
    <col min="4613" max="4613" width="19.88671875" style="6" customWidth="1"/>
    <col min="4614" max="4614" width="15.44140625" style="6" customWidth="1"/>
    <col min="4615" max="4615" width="14.44140625" style="6" bestFit="1" customWidth="1"/>
    <col min="4616" max="4616" width="15.33203125" style="6" customWidth="1"/>
    <col min="4617" max="4617" width="13.88671875" style="6" customWidth="1"/>
    <col min="4618" max="4618" width="16.88671875" style="6" bestFit="1" customWidth="1"/>
    <col min="4619" max="4619" width="22.109375" style="6" customWidth="1"/>
    <col min="4620" max="4620" width="18.44140625" style="6" customWidth="1"/>
    <col min="4621" max="4865" width="8.88671875" style="6"/>
    <col min="4866" max="4866" width="7.88671875" style="6" customWidth="1"/>
    <col min="4867" max="4867" width="38.21875" style="6" customWidth="1"/>
    <col min="4868" max="4868" width="15.33203125" style="6" customWidth="1"/>
    <col min="4869" max="4869" width="19.88671875" style="6" customWidth="1"/>
    <col min="4870" max="4870" width="15.44140625" style="6" customWidth="1"/>
    <col min="4871" max="4871" width="14.44140625" style="6" bestFit="1" customWidth="1"/>
    <col min="4872" max="4872" width="15.33203125" style="6" customWidth="1"/>
    <col min="4873" max="4873" width="13.88671875" style="6" customWidth="1"/>
    <col min="4874" max="4874" width="16.88671875" style="6" bestFit="1" customWidth="1"/>
    <col min="4875" max="4875" width="22.109375" style="6" customWidth="1"/>
    <col min="4876" max="4876" width="18.44140625" style="6" customWidth="1"/>
    <col min="4877" max="5121" width="8.88671875" style="6"/>
    <col min="5122" max="5122" width="7.88671875" style="6" customWidth="1"/>
    <col min="5123" max="5123" width="38.21875" style="6" customWidth="1"/>
    <col min="5124" max="5124" width="15.33203125" style="6" customWidth="1"/>
    <col min="5125" max="5125" width="19.88671875" style="6" customWidth="1"/>
    <col min="5126" max="5126" width="15.44140625" style="6" customWidth="1"/>
    <col min="5127" max="5127" width="14.44140625" style="6" bestFit="1" customWidth="1"/>
    <col min="5128" max="5128" width="15.33203125" style="6" customWidth="1"/>
    <col min="5129" max="5129" width="13.88671875" style="6" customWidth="1"/>
    <col min="5130" max="5130" width="16.88671875" style="6" bestFit="1" customWidth="1"/>
    <col min="5131" max="5131" width="22.109375" style="6" customWidth="1"/>
    <col min="5132" max="5132" width="18.44140625" style="6" customWidth="1"/>
    <col min="5133" max="5377" width="8.88671875" style="6"/>
    <col min="5378" max="5378" width="7.88671875" style="6" customWidth="1"/>
    <col min="5379" max="5379" width="38.21875" style="6" customWidth="1"/>
    <col min="5380" max="5380" width="15.33203125" style="6" customWidth="1"/>
    <col min="5381" max="5381" width="19.88671875" style="6" customWidth="1"/>
    <col min="5382" max="5382" width="15.44140625" style="6" customWidth="1"/>
    <col min="5383" max="5383" width="14.44140625" style="6" bestFit="1" customWidth="1"/>
    <col min="5384" max="5384" width="15.33203125" style="6" customWidth="1"/>
    <col min="5385" max="5385" width="13.88671875" style="6" customWidth="1"/>
    <col min="5386" max="5386" width="16.88671875" style="6" bestFit="1" customWidth="1"/>
    <col min="5387" max="5387" width="22.109375" style="6" customWidth="1"/>
    <col min="5388" max="5388" width="18.44140625" style="6" customWidth="1"/>
    <col min="5389" max="5633" width="8.88671875" style="6"/>
    <col min="5634" max="5634" width="7.88671875" style="6" customWidth="1"/>
    <col min="5635" max="5635" width="38.21875" style="6" customWidth="1"/>
    <col min="5636" max="5636" width="15.33203125" style="6" customWidth="1"/>
    <col min="5637" max="5637" width="19.88671875" style="6" customWidth="1"/>
    <col min="5638" max="5638" width="15.44140625" style="6" customWidth="1"/>
    <col min="5639" max="5639" width="14.44140625" style="6" bestFit="1" customWidth="1"/>
    <col min="5640" max="5640" width="15.33203125" style="6" customWidth="1"/>
    <col min="5641" max="5641" width="13.88671875" style="6" customWidth="1"/>
    <col min="5642" max="5642" width="16.88671875" style="6" bestFit="1" customWidth="1"/>
    <col min="5643" max="5643" width="22.109375" style="6" customWidth="1"/>
    <col min="5644" max="5644" width="18.44140625" style="6" customWidth="1"/>
    <col min="5645" max="5889" width="8.88671875" style="6"/>
    <col min="5890" max="5890" width="7.88671875" style="6" customWidth="1"/>
    <col min="5891" max="5891" width="38.21875" style="6" customWidth="1"/>
    <col min="5892" max="5892" width="15.33203125" style="6" customWidth="1"/>
    <col min="5893" max="5893" width="19.88671875" style="6" customWidth="1"/>
    <col min="5894" max="5894" width="15.44140625" style="6" customWidth="1"/>
    <col min="5895" max="5895" width="14.44140625" style="6" bestFit="1" customWidth="1"/>
    <col min="5896" max="5896" width="15.33203125" style="6" customWidth="1"/>
    <col min="5897" max="5897" width="13.88671875" style="6" customWidth="1"/>
    <col min="5898" max="5898" width="16.88671875" style="6" bestFit="1" customWidth="1"/>
    <col min="5899" max="5899" width="22.109375" style="6" customWidth="1"/>
    <col min="5900" max="5900" width="18.44140625" style="6" customWidth="1"/>
    <col min="5901" max="6145" width="8.88671875" style="6"/>
    <col min="6146" max="6146" width="7.88671875" style="6" customWidth="1"/>
    <col min="6147" max="6147" width="38.21875" style="6" customWidth="1"/>
    <col min="6148" max="6148" width="15.33203125" style="6" customWidth="1"/>
    <col min="6149" max="6149" width="19.88671875" style="6" customWidth="1"/>
    <col min="6150" max="6150" width="15.44140625" style="6" customWidth="1"/>
    <col min="6151" max="6151" width="14.44140625" style="6" bestFit="1" customWidth="1"/>
    <col min="6152" max="6152" width="15.33203125" style="6" customWidth="1"/>
    <col min="6153" max="6153" width="13.88671875" style="6" customWidth="1"/>
    <col min="6154" max="6154" width="16.88671875" style="6" bestFit="1" customWidth="1"/>
    <col min="6155" max="6155" width="22.109375" style="6" customWidth="1"/>
    <col min="6156" max="6156" width="18.44140625" style="6" customWidth="1"/>
    <col min="6157" max="6401" width="8.88671875" style="6"/>
    <col min="6402" max="6402" width="7.88671875" style="6" customWidth="1"/>
    <col min="6403" max="6403" width="38.21875" style="6" customWidth="1"/>
    <col min="6404" max="6404" width="15.33203125" style="6" customWidth="1"/>
    <col min="6405" max="6405" width="19.88671875" style="6" customWidth="1"/>
    <col min="6406" max="6406" width="15.44140625" style="6" customWidth="1"/>
    <col min="6407" max="6407" width="14.44140625" style="6" bestFit="1" customWidth="1"/>
    <col min="6408" max="6408" width="15.33203125" style="6" customWidth="1"/>
    <col min="6409" max="6409" width="13.88671875" style="6" customWidth="1"/>
    <col min="6410" max="6410" width="16.88671875" style="6" bestFit="1" customWidth="1"/>
    <col min="6411" max="6411" width="22.109375" style="6" customWidth="1"/>
    <col min="6412" max="6412" width="18.44140625" style="6" customWidth="1"/>
    <col min="6413" max="6657" width="8.88671875" style="6"/>
    <col min="6658" max="6658" width="7.88671875" style="6" customWidth="1"/>
    <col min="6659" max="6659" width="38.21875" style="6" customWidth="1"/>
    <col min="6660" max="6660" width="15.33203125" style="6" customWidth="1"/>
    <col min="6661" max="6661" width="19.88671875" style="6" customWidth="1"/>
    <col min="6662" max="6662" width="15.44140625" style="6" customWidth="1"/>
    <col min="6663" max="6663" width="14.44140625" style="6" bestFit="1" customWidth="1"/>
    <col min="6664" max="6664" width="15.33203125" style="6" customWidth="1"/>
    <col min="6665" max="6665" width="13.88671875" style="6" customWidth="1"/>
    <col min="6666" max="6666" width="16.88671875" style="6" bestFit="1" customWidth="1"/>
    <col min="6667" max="6667" width="22.109375" style="6" customWidth="1"/>
    <col min="6668" max="6668" width="18.44140625" style="6" customWidth="1"/>
    <col min="6669" max="6913" width="8.88671875" style="6"/>
    <col min="6914" max="6914" width="7.88671875" style="6" customWidth="1"/>
    <col min="6915" max="6915" width="38.21875" style="6" customWidth="1"/>
    <col min="6916" max="6916" width="15.33203125" style="6" customWidth="1"/>
    <col min="6917" max="6917" width="19.88671875" style="6" customWidth="1"/>
    <col min="6918" max="6918" width="15.44140625" style="6" customWidth="1"/>
    <col min="6919" max="6919" width="14.44140625" style="6" bestFit="1" customWidth="1"/>
    <col min="6920" max="6920" width="15.33203125" style="6" customWidth="1"/>
    <col min="6921" max="6921" width="13.88671875" style="6" customWidth="1"/>
    <col min="6922" max="6922" width="16.88671875" style="6" bestFit="1" customWidth="1"/>
    <col min="6923" max="6923" width="22.109375" style="6" customWidth="1"/>
    <col min="6924" max="6924" width="18.44140625" style="6" customWidth="1"/>
    <col min="6925" max="7169" width="8.88671875" style="6"/>
    <col min="7170" max="7170" width="7.88671875" style="6" customWidth="1"/>
    <col min="7171" max="7171" width="38.21875" style="6" customWidth="1"/>
    <col min="7172" max="7172" width="15.33203125" style="6" customWidth="1"/>
    <col min="7173" max="7173" width="19.88671875" style="6" customWidth="1"/>
    <col min="7174" max="7174" width="15.44140625" style="6" customWidth="1"/>
    <col min="7175" max="7175" width="14.44140625" style="6" bestFit="1" customWidth="1"/>
    <col min="7176" max="7176" width="15.33203125" style="6" customWidth="1"/>
    <col min="7177" max="7177" width="13.88671875" style="6" customWidth="1"/>
    <col min="7178" max="7178" width="16.88671875" style="6" bestFit="1" customWidth="1"/>
    <col min="7179" max="7179" width="22.109375" style="6" customWidth="1"/>
    <col min="7180" max="7180" width="18.44140625" style="6" customWidth="1"/>
    <col min="7181" max="7425" width="8.88671875" style="6"/>
    <col min="7426" max="7426" width="7.88671875" style="6" customWidth="1"/>
    <col min="7427" max="7427" width="38.21875" style="6" customWidth="1"/>
    <col min="7428" max="7428" width="15.33203125" style="6" customWidth="1"/>
    <col min="7429" max="7429" width="19.88671875" style="6" customWidth="1"/>
    <col min="7430" max="7430" width="15.44140625" style="6" customWidth="1"/>
    <col min="7431" max="7431" width="14.44140625" style="6" bestFit="1" customWidth="1"/>
    <col min="7432" max="7432" width="15.33203125" style="6" customWidth="1"/>
    <col min="7433" max="7433" width="13.88671875" style="6" customWidth="1"/>
    <col min="7434" max="7434" width="16.88671875" style="6" bestFit="1" customWidth="1"/>
    <col min="7435" max="7435" width="22.109375" style="6" customWidth="1"/>
    <col min="7436" max="7436" width="18.44140625" style="6" customWidth="1"/>
    <col min="7437" max="7681" width="8.88671875" style="6"/>
    <col min="7682" max="7682" width="7.88671875" style="6" customWidth="1"/>
    <col min="7683" max="7683" width="38.21875" style="6" customWidth="1"/>
    <col min="7684" max="7684" width="15.33203125" style="6" customWidth="1"/>
    <col min="7685" max="7685" width="19.88671875" style="6" customWidth="1"/>
    <col min="7686" max="7686" width="15.44140625" style="6" customWidth="1"/>
    <col min="7687" max="7687" width="14.44140625" style="6" bestFit="1" customWidth="1"/>
    <col min="7688" max="7688" width="15.33203125" style="6" customWidth="1"/>
    <col min="7689" max="7689" width="13.88671875" style="6" customWidth="1"/>
    <col min="7690" max="7690" width="16.88671875" style="6" bestFit="1" customWidth="1"/>
    <col min="7691" max="7691" width="22.109375" style="6" customWidth="1"/>
    <col min="7692" max="7692" width="18.44140625" style="6" customWidth="1"/>
    <col min="7693" max="7937" width="8.88671875" style="6"/>
    <col min="7938" max="7938" width="7.88671875" style="6" customWidth="1"/>
    <col min="7939" max="7939" width="38.21875" style="6" customWidth="1"/>
    <col min="7940" max="7940" width="15.33203125" style="6" customWidth="1"/>
    <col min="7941" max="7941" width="19.88671875" style="6" customWidth="1"/>
    <col min="7942" max="7942" width="15.44140625" style="6" customWidth="1"/>
    <col min="7943" max="7943" width="14.44140625" style="6" bestFit="1" customWidth="1"/>
    <col min="7944" max="7944" width="15.33203125" style="6" customWidth="1"/>
    <col min="7945" max="7945" width="13.88671875" style="6" customWidth="1"/>
    <col min="7946" max="7946" width="16.88671875" style="6" bestFit="1" customWidth="1"/>
    <col min="7947" max="7947" width="22.109375" style="6" customWidth="1"/>
    <col min="7948" max="7948" width="18.44140625" style="6" customWidth="1"/>
    <col min="7949" max="8193" width="8.88671875" style="6"/>
    <col min="8194" max="8194" width="7.88671875" style="6" customWidth="1"/>
    <col min="8195" max="8195" width="38.21875" style="6" customWidth="1"/>
    <col min="8196" max="8196" width="15.33203125" style="6" customWidth="1"/>
    <col min="8197" max="8197" width="19.88671875" style="6" customWidth="1"/>
    <col min="8198" max="8198" width="15.44140625" style="6" customWidth="1"/>
    <col min="8199" max="8199" width="14.44140625" style="6" bestFit="1" customWidth="1"/>
    <col min="8200" max="8200" width="15.33203125" style="6" customWidth="1"/>
    <col min="8201" max="8201" width="13.88671875" style="6" customWidth="1"/>
    <col min="8202" max="8202" width="16.88671875" style="6" bestFit="1" customWidth="1"/>
    <col min="8203" max="8203" width="22.109375" style="6" customWidth="1"/>
    <col min="8204" max="8204" width="18.44140625" style="6" customWidth="1"/>
    <col min="8205" max="8449" width="8.88671875" style="6"/>
    <col min="8450" max="8450" width="7.88671875" style="6" customWidth="1"/>
    <col min="8451" max="8451" width="38.21875" style="6" customWidth="1"/>
    <col min="8452" max="8452" width="15.33203125" style="6" customWidth="1"/>
    <col min="8453" max="8453" width="19.88671875" style="6" customWidth="1"/>
    <col min="8454" max="8454" width="15.44140625" style="6" customWidth="1"/>
    <col min="8455" max="8455" width="14.44140625" style="6" bestFit="1" customWidth="1"/>
    <col min="8456" max="8456" width="15.33203125" style="6" customWidth="1"/>
    <col min="8457" max="8457" width="13.88671875" style="6" customWidth="1"/>
    <col min="8458" max="8458" width="16.88671875" style="6" bestFit="1" customWidth="1"/>
    <col min="8459" max="8459" width="22.109375" style="6" customWidth="1"/>
    <col min="8460" max="8460" width="18.44140625" style="6" customWidth="1"/>
    <col min="8461" max="8705" width="8.88671875" style="6"/>
    <col min="8706" max="8706" width="7.88671875" style="6" customWidth="1"/>
    <col min="8707" max="8707" width="38.21875" style="6" customWidth="1"/>
    <col min="8708" max="8708" width="15.33203125" style="6" customWidth="1"/>
    <col min="8709" max="8709" width="19.88671875" style="6" customWidth="1"/>
    <col min="8710" max="8710" width="15.44140625" style="6" customWidth="1"/>
    <col min="8711" max="8711" width="14.44140625" style="6" bestFit="1" customWidth="1"/>
    <col min="8712" max="8712" width="15.33203125" style="6" customWidth="1"/>
    <col min="8713" max="8713" width="13.88671875" style="6" customWidth="1"/>
    <col min="8714" max="8714" width="16.88671875" style="6" bestFit="1" customWidth="1"/>
    <col min="8715" max="8715" width="22.109375" style="6" customWidth="1"/>
    <col min="8716" max="8716" width="18.44140625" style="6" customWidth="1"/>
    <col min="8717" max="8961" width="8.88671875" style="6"/>
    <col min="8962" max="8962" width="7.88671875" style="6" customWidth="1"/>
    <col min="8963" max="8963" width="38.21875" style="6" customWidth="1"/>
    <col min="8964" max="8964" width="15.33203125" style="6" customWidth="1"/>
    <col min="8965" max="8965" width="19.88671875" style="6" customWidth="1"/>
    <col min="8966" max="8966" width="15.44140625" style="6" customWidth="1"/>
    <col min="8967" max="8967" width="14.44140625" style="6" bestFit="1" customWidth="1"/>
    <col min="8968" max="8968" width="15.33203125" style="6" customWidth="1"/>
    <col min="8969" max="8969" width="13.88671875" style="6" customWidth="1"/>
    <col min="8970" max="8970" width="16.88671875" style="6" bestFit="1" customWidth="1"/>
    <col min="8971" max="8971" width="22.109375" style="6" customWidth="1"/>
    <col min="8972" max="8972" width="18.44140625" style="6" customWidth="1"/>
    <col min="8973" max="9217" width="8.88671875" style="6"/>
    <col min="9218" max="9218" width="7.88671875" style="6" customWidth="1"/>
    <col min="9219" max="9219" width="38.21875" style="6" customWidth="1"/>
    <col min="9220" max="9220" width="15.33203125" style="6" customWidth="1"/>
    <col min="9221" max="9221" width="19.88671875" style="6" customWidth="1"/>
    <col min="9222" max="9222" width="15.44140625" style="6" customWidth="1"/>
    <col min="9223" max="9223" width="14.44140625" style="6" bestFit="1" customWidth="1"/>
    <col min="9224" max="9224" width="15.33203125" style="6" customWidth="1"/>
    <col min="9225" max="9225" width="13.88671875" style="6" customWidth="1"/>
    <col min="9226" max="9226" width="16.88671875" style="6" bestFit="1" customWidth="1"/>
    <col min="9227" max="9227" width="22.109375" style="6" customWidth="1"/>
    <col min="9228" max="9228" width="18.44140625" style="6" customWidth="1"/>
    <col min="9229" max="9473" width="8.88671875" style="6"/>
    <col min="9474" max="9474" width="7.88671875" style="6" customWidth="1"/>
    <col min="9475" max="9475" width="38.21875" style="6" customWidth="1"/>
    <col min="9476" max="9476" width="15.33203125" style="6" customWidth="1"/>
    <col min="9477" max="9477" width="19.88671875" style="6" customWidth="1"/>
    <col min="9478" max="9478" width="15.44140625" style="6" customWidth="1"/>
    <col min="9479" max="9479" width="14.44140625" style="6" bestFit="1" customWidth="1"/>
    <col min="9480" max="9480" width="15.33203125" style="6" customWidth="1"/>
    <col min="9481" max="9481" width="13.88671875" style="6" customWidth="1"/>
    <col min="9482" max="9482" width="16.88671875" style="6" bestFit="1" customWidth="1"/>
    <col min="9483" max="9483" width="22.109375" style="6" customWidth="1"/>
    <col min="9484" max="9484" width="18.44140625" style="6" customWidth="1"/>
    <col min="9485" max="9729" width="8.88671875" style="6"/>
    <col min="9730" max="9730" width="7.88671875" style="6" customWidth="1"/>
    <col min="9731" max="9731" width="38.21875" style="6" customWidth="1"/>
    <col min="9732" max="9732" width="15.33203125" style="6" customWidth="1"/>
    <col min="9733" max="9733" width="19.88671875" style="6" customWidth="1"/>
    <col min="9734" max="9734" width="15.44140625" style="6" customWidth="1"/>
    <col min="9735" max="9735" width="14.44140625" style="6" bestFit="1" customWidth="1"/>
    <col min="9736" max="9736" width="15.33203125" style="6" customWidth="1"/>
    <col min="9737" max="9737" width="13.88671875" style="6" customWidth="1"/>
    <col min="9738" max="9738" width="16.88671875" style="6" bestFit="1" customWidth="1"/>
    <col min="9739" max="9739" width="22.109375" style="6" customWidth="1"/>
    <col min="9740" max="9740" width="18.44140625" style="6" customWidth="1"/>
    <col min="9741" max="9985" width="8.88671875" style="6"/>
    <col min="9986" max="9986" width="7.88671875" style="6" customWidth="1"/>
    <col min="9987" max="9987" width="38.21875" style="6" customWidth="1"/>
    <col min="9988" max="9988" width="15.33203125" style="6" customWidth="1"/>
    <col min="9989" max="9989" width="19.88671875" style="6" customWidth="1"/>
    <col min="9990" max="9990" width="15.44140625" style="6" customWidth="1"/>
    <col min="9991" max="9991" width="14.44140625" style="6" bestFit="1" customWidth="1"/>
    <col min="9992" max="9992" width="15.33203125" style="6" customWidth="1"/>
    <col min="9993" max="9993" width="13.88671875" style="6" customWidth="1"/>
    <col min="9994" max="9994" width="16.88671875" style="6" bestFit="1" customWidth="1"/>
    <col min="9995" max="9995" width="22.109375" style="6" customWidth="1"/>
    <col min="9996" max="9996" width="18.44140625" style="6" customWidth="1"/>
    <col min="9997" max="10241" width="8.88671875" style="6"/>
    <col min="10242" max="10242" width="7.88671875" style="6" customWidth="1"/>
    <col min="10243" max="10243" width="38.21875" style="6" customWidth="1"/>
    <col min="10244" max="10244" width="15.33203125" style="6" customWidth="1"/>
    <col min="10245" max="10245" width="19.88671875" style="6" customWidth="1"/>
    <col min="10246" max="10246" width="15.44140625" style="6" customWidth="1"/>
    <col min="10247" max="10247" width="14.44140625" style="6" bestFit="1" customWidth="1"/>
    <col min="10248" max="10248" width="15.33203125" style="6" customWidth="1"/>
    <col min="10249" max="10249" width="13.88671875" style="6" customWidth="1"/>
    <col min="10250" max="10250" width="16.88671875" style="6" bestFit="1" customWidth="1"/>
    <col min="10251" max="10251" width="22.109375" style="6" customWidth="1"/>
    <col min="10252" max="10252" width="18.44140625" style="6" customWidth="1"/>
    <col min="10253" max="10497" width="8.88671875" style="6"/>
    <col min="10498" max="10498" width="7.88671875" style="6" customWidth="1"/>
    <col min="10499" max="10499" width="38.21875" style="6" customWidth="1"/>
    <col min="10500" max="10500" width="15.33203125" style="6" customWidth="1"/>
    <col min="10501" max="10501" width="19.88671875" style="6" customWidth="1"/>
    <col min="10502" max="10502" width="15.44140625" style="6" customWidth="1"/>
    <col min="10503" max="10503" width="14.44140625" style="6" bestFit="1" customWidth="1"/>
    <col min="10504" max="10504" width="15.33203125" style="6" customWidth="1"/>
    <col min="10505" max="10505" width="13.88671875" style="6" customWidth="1"/>
    <col min="10506" max="10506" width="16.88671875" style="6" bestFit="1" customWidth="1"/>
    <col min="10507" max="10507" width="22.109375" style="6" customWidth="1"/>
    <col min="10508" max="10508" width="18.44140625" style="6" customWidth="1"/>
    <col min="10509" max="10753" width="8.88671875" style="6"/>
    <col min="10754" max="10754" width="7.88671875" style="6" customWidth="1"/>
    <col min="10755" max="10755" width="38.21875" style="6" customWidth="1"/>
    <col min="10756" max="10756" width="15.33203125" style="6" customWidth="1"/>
    <col min="10757" max="10757" width="19.88671875" style="6" customWidth="1"/>
    <col min="10758" max="10758" width="15.44140625" style="6" customWidth="1"/>
    <col min="10759" max="10759" width="14.44140625" style="6" bestFit="1" customWidth="1"/>
    <col min="10760" max="10760" width="15.33203125" style="6" customWidth="1"/>
    <col min="10761" max="10761" width="13.88671875" style="6" customWidth="1"/>
    <col min="10762" max="10762" width="16.88671875" style="6" bestFit="1" customWidth="1"/>
    <col min="10763" max="10763" width="22.109375" style="6" customWidth="1"/>
    <col min="10764" max="10764" width="18.44140625" style="6" customWidth="1"/>
    <col min="10765" max="11009" width="8.88671875" style="6"/>
    <col min="11010" max="11010" width="7.88671875" style="6" customWidth="1"/>
    <col min="11011" max="11011" width="38.21875" style="6" customWidth="1"/>
    <col min="11012" max="11012" width="15.33203125" style="6" customWidth="1"/>
    <col min="11013" max="11013" width="19.88671875" style="6" customWidth="1"/>
    <col min="11014" max="11014" width="15.44140625" style="6" customWidth="1"/>
    <col min="11015" max="11015" width="14.44140625" style="6" bestFit="1" customWidth="1"/>
    <col min="11016" max="11016" width="15.33203125" style="6" customWidth="1"/>
    <col min="11017" max="11017" width="13.88671875" style="6" customWidth="1"/>
    <col min="11018" max="11018" width="16.88671875" style="6" bestFit="1" customWidth="1"/>
    <col min="11019" max="11019" width="22.109375" style="6" customWidth="1"/>
    <col min="11020" max="11020" width="18.44140625" style="6" customWidth="1"/>
    <col min="11021" max="11265" width="8.88671875" style="6"/>
    <col min="11266" max="11266" width="7.88671875" style="6" customWidth="1"/>
    <col min="11267" max="11267" width="38.21875" style="6" customWidth="1"/>
    <col min="11268" max="11268" width="15.33203125" style="6" customWidth="1"/>
    <col min="11269" max="11269" width="19.88671875" style="6" customWidth="1"/>
    <col min="11270" max="11270" width="15.44140625" style="6" customWidth="1"/>
    <col min="11271" max="11271" width="14.44140625" style="6" bestFit="1" customWidth="1"/>
    <col min="11272" max="11272" width="15.33203125" style="6" customWidth="1"/>
    <col min="11273" max="11273" width="13.88671875" style="6" customWidth="1"/>
    <col min="11274" max="11274" width="16.88671875" style="6" bestFit="1" customWidth="1"/>
    <col min="11275" max="11275" width="22.109375" style="6" customWidth="1"/>
    <col min="11276" max="11276" width="18.44140625" style="6" customWidth="1"/>
    <col min="11277" max="11521" width="8.88671875" style="6"/>
    <col min="11522" max="11522" width="7.88671875" style="6" customWidth="1"/>
    <col min="11523" max="11523" width="38.21875" style="6" customWidth="1"/>
    <col min="11524" max="11524" width="15.33203125" style="6" customWidth="1"/>
    <col min="11525" max="11525" width="19.88671875" style="6" customWidth="1"/>
    <col min="11526" max="11526" width="15.44140625" style="6" customWidth="1"/>
    <col min="11527" max="11527" width="14.44140625" style="6" bestFit="1" customWidth="1"/>
    <col min="11528" max="11528" width="15.33203125" style="6" customWidth="1"/>
    <col min="11529" max="11529" width="13.88671875" style="6" customWidth="1"/>
    <col min="11530" max="11530" width="16.88671875" style="6" bestFit="1" customWidth="1"/>
    <col min="11531" max="11531" width="22.109375" style="6" customWidth="1"/>
    <col min="11532" max="11532" width="18.44140625" style="6" customWidth="1"/>
    <col min="11533" max="11777" width="8.88671875" style="6"/>
    <col min="11778" max="11778" width="7.88671875" style="6" customWidth="1"/>
    <col min="11779" max="11779" width="38.21875" style="6" customWidth="1"/>
    <col min="11780" max="11780" width="15.33203125" style="6" customWidth="1"/>
    <col min="11781" max="11781" width="19.88671875" style="6" customWidth="1"/>
    <col min="11782" max="11782" width="15.44140625" style="6" customWidth="1"/>
    <col min="11783" max="11783" width="14.44140625" style="6" bestFit="1" customWidth="1"/>
    <col min="11784" max="11784" width="15.33203125" style="6" customWidth="1"/>
    <col min="11785" max="11785" width="13.88671875" style="6" customWidth="1"/>
    <col min="11786" max="11786" width="16.88671875" style="6" bestFit="1" customWidth="1"/>
    <col min="11787" max="11787" width="22.109375" style="6" customWidth="1"/>
    <col min="11788" max="11788" width="18.44140625" style="6" customWidth="1"/>
    <col min="11789" max="12033" width="8.88671875" style="6"/>
    <col min="12034" max="12034" width="7.88671875" style="6" customWidth="1"/>
    <col min="12035" max="12035" width="38.21875" style="6" customWidth="1"/>
    <col min="12036" max="12036" width="15.33203125" style="6" customWidth="1"/>
    <col min="12037" max="12037" width="19.88671875" style="6" customWidth="1"/>
    <col min="12038" max="12038" width="15.44140625" style="6" customWidth="1"/>
    <col min="12039" max="12039" width="14.44140625" style="6" bestFit="1" customWidth="1"/>
    <col min="12040" max="12040" width="15.33203125" style="6" customWidth="1"/>
    <col min="12041" max="12041" width="13.88671875" style="6" customWidth="1"/>
    <col min="12042" max="12042" width="16.88671875" style="6" bestFit="1" customWidth="1"/>
    <col min="12043" max="12043" width="22.109375" style="6" customWidth="1"/>
    <col min="12044" max="12044" width="18.44140625" style="6" customWidth="1"/>
    <col min="12045" max="12289" width="8.88671875" style="6"/>
    <col min="12290" max="12290" width="7.88671875" style="6" customWidth="1"/>
    <col min="12291" max="12291" width="38.21875" style="6" customWidth="1"/>
    <col min="12292" max="12292" width="15.33203125" style="6" customWidth="1"/>
    <col min="12293" max="12293" width="19.88671875" style="6" customWidth="1"/>
    <col min="12294" max="12294" width="15.44140625" style="6" customWidth="1"/>
    <col min="12295" max="12295" width="14.44140625" style="6" bestFit="1" customWidth="1"/>
    <col min="12296" max="12296" width="15.33203125" style="6" customWidth="1"/>
    <col min="12297" max="12297" width="13.88671875" style="6" customWidth="1"/>
    <col min="12298" max="12298" width="16.88671875" style="6" bestFit="1" customWidth="1"/>
    <col min="12299" max="12299" width="22.109375" style="6" customWidth="1"/>
    <col min="12300" max="12300" width="18.44140625" style="6" customWidth="1"/>
    <col min="12301" max="12545" width="8.88671875" style="6"/>
    <col min="12546" max="12546" width="7.88671875" style="6" customWidth="1"/>
    <col min="12547" max="12547" width="38.21875" style="6" customWidth="1"/>
    <col min="12548" max="12548" width="15.33203125" style="6" customWidth="1"/>
    <col min="12549" max="12549" width="19.88671875" style="6" customWidth="1"/>
    <col min="12550" max="12550" width="15.44140625" style="6" customWidth="1"/>
    <col min="12551" max="12551" width="14.44140625" style="6" bestFit="1" customWidth="1"/>
    <col min="12552" max="12552" width="15.33203125" style="6" customWidth="1"/>
    <col min="12553" max="12553" width="13.88671875" style="6" customWidth="1"/>
    <col min="12554" max="12554" width="16.88671875" style="6" bestFit="1" customWidth="1"/>
    <col min="12555" max="12555" width="22.109375" style="6" customWidth="1"/>
    <col min="12556" max="12556" width="18.44140625" style="6" customWidth="1"/>
    <col min="12557" max="12801" width="8.88671875" style="6"/>
    <col min="12802" max="12802" width="7.88671875" style="6" customWidth="1"/>
    <col min="12803" max="12803" width="38.21875" style="6" customWidth="1"/>
    <col min="12804" max="12804" width="15.33203125" style="6" customWidth="1"/>
    <col min="12805" max="12805" width="19.88671875" style="6" customWidth="1"/>
    <col min="12806" max="12806" width="15.44140625" style="6" customWidth="1"/>
    <col min="12807" max="12807" width="14.44140625" style="6" bestFit="1" customWidth="1"/>
    <col min="12808" max="12808" width="15.33203125" style="6" customWidth="1"/>
    <col min="12809" max="12809" width="13.88671875" style="6" customWidth="1"/>
    <col min="12810" max="12810" width="16.88671875" style="6" bestFit="1" customWidth="1"/>
    <col min="12811" max="12811" width="22.109375" style="6" customWidth="1"/>
    <col min="12812" max="12812" width="18.44140625" style="6" customWidth="1"/>
    <col min="12813" max="13057" width="8.88671875" style="6"/>
    <col min="13058" max="13058" width="7.88671875" style="6" customWidth="1"/>
    <col min="13059" max="13059" width="38.21875" style="6" customWidth="1"/>
    <col min="13060" max="13060" width="15.33203125" style="6" customWidth="1"/>
    <col min="13061" max="13061" width="19.88671875" style="6" customWidth="1"/>
    <col min="13062" max="13062" width="15.44140625" style="6" customWidth="1"/>
    <col min="13063" max="13063" width="14.44140625" style="6" bestFit="1" customWidth="1"/>
    <col min="13064" max="13064" width="15.33203125" style="6" customWidth="1"/>
    <col min="13065" max="13065" width="13.88671875" style="6" customWidth="1"/>
    <col min="13066" max="13066" width="16.88671875" style="6" bestFit="1" customWidth="1"/>
    <col min="13067" max="13067" width="22.109375" style="6" customWidth="1"/>
    <col min="13068" max="13068" width="18.44140625" style="6" customWidth="1"/>
    <col min="13069" max="13313" width="8.88671875" style="6"/>
    <col min="13314" max="13314" width="7.88671875" style="6" customWidth="1"/>
    <col min="13315" max="13315" width="38.21875" style="6" customWidth="1"/>
    <col min="13316" max="13316" width="15.33203125" style="6" customWidth="1"/>
    <col min="13317" max="13317" width="19.88671875" style="6" customWidth="1"/>
    <col min="13318" max="13318" width="15.44140625" style="6" customWidth="1"/>
    <col min="13319" max="13319" width="14.44140625" style="6" bestFit="1" customWidth="1"/>
    <col min="13320" max="13320" width="15.33203125" style="6" customWidth="1"/>
    <col min="13321" max="13321" width="13.88671875" style="6" customWidth="1"/>
    <col min="13322" max="13322" width="16.88671875" style="6" bestFit="1" customWidth="1"/>
    <col min="13323" max="13323" width="22.109375" style="6" customWidth="1"/>
    <col min="13324" max="13324" width="18.44140625" style="6" customWidth="1"/>
    <col min="13325" max="13569" width="8.88671875" style="6"/>
    <col min="13570" max="13570" width="7.88671875" style="6" customWidth="1"/>
    <col min="13571" max="13571" width="38.21875" style="6" customWidth="1"/>
    <col min="13572" max="13572" width="15.33203125" style="6" customWidth="1"/>
    <col min="13573" max="13573" width="19.88671875" style="6" customWidth="1"/>
    <col min="13574" max="13574" width="15.44140625" style="6" customWidth="1"/>
    <col min="13575" max="13575" width="14.44140625" style="6" bestFit="1" customWidth="1"/>
    <col min="13576" max="13576" width="15.33203125" style="6" customWidth="1"/>
    <col min="13577" max="13577" width="13.88671875" style="6" customWidth="1"/>
    <col min="13578" max="13578" width="16.88671875" style="6" bestFit="1" customWidth="1"/>
    <col min="13579" max="13579" width="22.109375" style="6" customWidth="1"/>
    <col min="13580" max="13580" width="18.44140625" style="6" customWidth="1"/>
    <col min="13581" max="13825" width="8.88671875" style="6"/>
    <col min="13826" max="13826" width="7.88671875" style="6" customWidth="1"/>
    <col min="13827" max="13827" width="38.21875" style="6" customWidth="1"/>
    <col min="13828" max="13828" width="15.33203125" style="6" customWidth="1"/>
    <col min="13829" max="13829" width="19.88671875" style="6" customWidth="1"/>
    <col min="13830" max="13830" width="15.44140625" style="6" customWidth="1"/>
    <col min="13831" max="13831" width="14.44140625" style="6" bestFit="1" customWidth="1"/>
    <col min="13832" max="13832" width="15.33203125" style="6" customWidth="1"/>
    <col min="13833" max="13833" width="13.88671875" style="6" customWidth="1"/>
    <col min="13834" max="13834" width="16.88671875" style="6" bestFit="1" customWidth="1"/>
    <col min="13835" max="13835" width="22.109375" style="6" customWidth="1"/>
    <col min="13836" max="13836" width="18.44140625" style="6" customWidth="1"/>
    <col min="13837" max="14081" width="8.88671875" style="6"/>
    <col min="14082" max="14082" width="7.88671875" style="6" customWidth="1"/>
    <col min="14083" max="14083" width="38.21875" style="6" customWidth="1"/>
    <col min="14084" max="14084" width="15.33203125" style="6" customWidth="1"/>
    <col min="14085" max="14085" width="19.88671875" style="6" customWidth="1"/>
    <col min="14086" max="14086" width="15.44140625" style="6" customWidth="1"/>
    <col min="14087" max="14087" width="14.44140625" style="6" bestFit="1" customWidth="1"/>
    <col min="14088" max="14088" width="15.33203125" style="6" customWidth="1"/>
    <col min="14089" max="14089" width="13.88671875" style="6" customWidth="1"/>
    <col min="14090" max="14090" width="16.88671875" style="6" bestFit="1" customWidth="1"/>
    <col min="14091" max="14091" width="22.109375" style="6" customWidth="1"/>
    <col min="14092" max="14092" width="18.44140625" style="6" customWidth="1"/>
    <col min="14093" max="14337" width="8.88671875" style="6"/>
    <col min="14338" max="14338" width="7.88671875" style="6" customWidth="1"/>
    <col min="14339" max="14339" width="38.21875" style="6" customWidth="1"/>
    <col min="14340" max="14340" width="15.33203125" style="6" customWidth="1"/>
    <col min="14341" max="14341" width="19.88671875" style="6" customWidth="1"/>
    <col min="14342" max="14342" width="15.44140625" style="6" customWidth="1"/>
    <col min="14343" max="14343" width="14.44140625" style="6" bestFit="1" customWidth="1"/>
    <col min="14344" max="14344" width="15.33203125" style="6" customWidth="1"/>
    <col min="14345" max="14345" width="13.88671875" style="6" customWidth="1"/>
    <col min="14346" max="14346" width="16.88671875" style="6" bestFit="1" customWidth="1"/>
    <col min="14347" max="14347" width="22.109375" style="6" customWidth="1"/>
    <col min="14348" max="14348" width="18.44140625" style="6" customWidth="1"/>
    <col min="14349" max="14593" width="8.88671875" style="6"/>
    <col min="14594" max="14594" width="7.88671875" style="6" customWidth="1"/>
    <col min="14595" max="14595" width="38.21875" style="6" customWidth="1"/>
    <col min="14596" max="14596" width="15.33203125" style="6" customWidth="1"/>
    <col min="14597" max="14597" width="19.88671875" style="6" customWidth="1"/>
    <col min="14598" max="14598" width="15.44140625" style="6" customWidth="1"/>
    <col min="14599" max="14599" width="14.44140625" style="6" bestFit="1" customWidth="1"/>
    <col min="14600" max="14600" width="15.33203125" style="6" customWidth="1"/>
    <col min="14601" max="14601" width="13.88671875" style="6" customWidth="1"/>
    <col min="14602" max="14602" width="16.88671875" style="6" bestFit="1" customWidth="1"/>
    <col min="14603" max="14603" width="22.109375" style="6" customWidth="1"/>
    <col min="14604" max="14604" width="18.44140625" style="6" customWidth="1"/>
    <col min="14605" max="14849" width="8.88671875" style="6"/>
    <col min="14850" max="14850" width="7.88671875" style="6" customWidth="1"/>
    <col min="14851" max="14851" width="38.21875" style="6" customWidth="1"/>
    <col min="14852" max="14852" width="15.33203125" style="6" customWidth="1"/>
    <col min="14853" max="14853" width="19.88671875" style="6" customWidth="1"/>
    <col min="14854" max="14854" width="15.44140625" style="6" customWidth="1"/>
    <col min="14855" max="14855" width="14.44140625" style="6" bestFit="1" customWidth="1"/>
    <col min="14856" max="14856" width="15.33203125" style="6" customWidth="1"/>
    <col min="14857" max="14857" width="13.88671875" style="6" customWidth="1"/>
    <col min="14858" max="14858" width="16.88671875" style="6" bestFit="1" customWidth="1"/>
    <col min="14859" max="14859" width="22.109375" style="6" customWidth="1"/>
    <col min="14860" max="14860" width="18.44140625" style="6" customWidth="1"/>
    <col min="14861" max="15105" width="8.88671875" style="6"/>
    <col min="15106" max="15106" width="7.88671875" style="6" customWidth="1"/>
    <col min="15107" max="15107" width="38.21875" style="6" customWidth="1"/>
    <col min="15108" max="15108" width="15.33203125" style="6" customWidth="1"/>
    <col min="15109" max="15109" width="19.88671875" style="6" customWidth="1"/>
    <col min="15110" max="15110" width="15.44140625" style="6" customWidth="1"/>
    <col min="15111" max="15111" width="14.44140625" style="6" bestFit="1" customWidth="1"/>
    <col min="15112" max="15112" width="15.33203125" style="6" customWidth="1"/>
    <col min="15113" max="15113" width="13.88671875" style="6" customWidth="1"/>
    <col min="15114" max="15114" width="16.88671875" style="6" bestFit="1" customWidth="1"/>
    <col min="15115" max="15115" width="22.109375" style="6" customWidth="1"/>
    <col min="15116" max="15116" width="18.44140625" style="6" customWidth="1"/>
    <col min="15117" max="15361" width="8.88671875" style="6"/>
    <col min="15362" max="15362" width="7.88671875" style="6" customWidth="1"/>
    <col min="15363" max="15363" width="38.21875" style="6" customWidth="1"/>
    <col min="15364" max="15364" width="15.33203125" style="6" customWidth="1"/>
    <col min="15365" max="15365" width="19.88671875" style="6" customWidth="1"/>
    <col min="15366" max="15366" width="15.44140625" style="6" customWidth="1"/>
    <col min="15367" max="15367" width="14.44140625" style="6" bestFit="1" customWidth="1"/>
    <col min="15368" max="15368" width="15.33203125" style="6" customWidth="1"/>
    <col min="15369" max="15369" width="13.88671875" style="6" customWidth="1"/>
    <col min="15370" max="15370" width="16.88671875" style="6" bestFit="1" customWidth="1"/>
    <col min="15371" max="15371" width="22.109375" style="6" customWidth="1"/>
    <col min="15372" max="15372" width="18.44140625" style="6" customWidth="1"/>
    <col min="15373" max="15617" width="8.88671875" style="6"/>
    <col min="15618" max="15618" width="7.88671875" style="6" customWidth="1"/>
    <col min="15619" max="15619" width="38.21875" style="6" customWidth="1"/>
    <col min="15620" max="15620" width="15.33203125" style="6" customWidth="1"/>
    <col min="15621" max="15621" width="19.88671875" style="6" customWidth="1"/>
    <col min="15622" max="15622" width="15.44140625" style="6" customWidth="1"/>
    <col min="15623" max="15623" width="14.44140625" style="6" bestFit="1" customWidth="1"/>
    <col min="15624" max="15624" width="15.33203125" style="6" customWidth="1"/>
    <col min="15625" max="15625" width="13.88671875" style="6" customWidth="1"/>
    <col min="15626" max="15626" width="16.88671875" style="6" bestFit="1" customWidth="1"/>
    <col min="15627" max="15627" width="22.109375" style="6" customWidth="1"/>
    <col min="15628" max="15628" width="18.44140625" style="6" customWidth="1"/>
    <col min="15629" max="15873" width="8.88671875" style="6"/>
    <col min="15874" max="15874" width="7.88671875" style="6" customWidth="1"/>
    <col min="15875" max="15875" width="38.21875" style="6" customWidth="1"/>
    <col min="15876" max="15876" width="15.33203125" style="6" customWidth="1"/>
    <col min="15877" max="15877" width="19.88671875" style="6" customWidth="1"/>
    <col min="15878" max="15878" width="15.44140625" style="6" customWidth="1"/>
    <col min="15879" max="15879" width="14.44140625" style="6" bestFit="1" customWidth="1"/>
    <col min="15880" max="15880" width="15.33203125" style="6" customWidth="1"/>
    <col min="15881" max="15881" width="13.88671875" style="6" customWidth="1"/>
    <col min="15882" max="15882" width="16.88671875" style="6" bestFit="1" customWidth="1"/>
    <col min="15883" max="15883" width="22.109375" style="6" customWidth="1"/>
    <col min="15884" max="15884" width="18.44140625" style="6" customWidth="1"/>
    <col min="15885" max="16129" width="8.88671875" style="6"/>
    <col min="16130" max="16130" width="7.88671875" style="6" customWidth="1"/>
    <col min="16131" max="16131" width="38.21875" style="6" customWidth="1"/>
    <col min="16132" max="16132" width="15.33203125" style="6" customWidth="1"/>
    <col min="16133" max="16133" width="19.88671875" style="6" customWidth="1"/>
    <col min="16134" max="16134" width="15.44140625" style="6" customWidth="1"/>
    <col min="16135" max="16135" width="14.44140625" style="6" bestFit="1" customWidth="1"/>
    <col min="16136" max="16136" width="15.33203125" style="6" customWidth="1"/>
    <col min="16137" max="16137" width="13.88671875" style="6" customWidth="1"/>
    <col min="16138" max="16138" width="16.88671875" style="6" bestFit="1" customWidth="1"/>
    <col min="16139" max="16139" width="22.109375" style="6" customWidth="1"/>
    <col min="16140" max="16140" width="18.44140625" style="6" customWidth="1"/>
    <col min="16141" max="16384" width="8.88671875" style="6"/>
  </cols>
  <sheetData>
    <row r="1" spans="2:10" ht="21" thickBot="1" x14ac:dyDescent="0.3">
      <c r="B1" s="161" t="s">
        <v>48</v>
      </c>
      <c r="C1" s="161"/>
      <c r="D1" s="161"/>
      <c r="E1" s="161"/>
      <c r="F1" s="161"/>
      <c r="G1" s="161"/>
      <c r="H1" s="161"/>
      <c r="I1" s="161"/>
      <c r="J1" s="161"/>
    </row>
    <row r="2" spans="2:10" ht="24.6" customHeight="1" thickBot="1" x14ac:dyDescent="0.3">
      <c r="B2" s="162" t="s">
        <v>49</v>
      </c>
      <c r="C2" s="163"/>
      <c r="D2" s="163"/>
      <c r="E2" s="163"/>
      <c r="F2" s="163"/>
      <c r="G2" s="163"/>
      <c r="H2" s="163"/>
      <c r="I2" s="164"/>
      <c r="J2" s="165"/>
    </row>
    <row r="3" spans="2:10" ht="18" customHeight="1" thickBot="1" x14ac:dyDescent="0.3">
      <c r="B3" s="166" t="s">
        <v>50</v>
      </c>
      <c r="C3" s="167"/>
      <c r="D3" s="167"/>
      <c r="E3" s="167"/>
      <c r="F3" s="167"/>
      <c r="G3" s="167"/>
      <c r="H3" s="167"/>
      <c r="I3" s="167"/>
      <c r="J3" s="168"/>
    </row>
    <row r="4" spans="2:10" ht="43.5" customHeight="1" x14ac:dyDescent="0.25">
      <c r="B4" s="169" t="s">
        <v>3</v>
      </c>
      <c r="C4" s="171" t="s">
        <v>4</v>
      </c>
      <c r="D4" s="173" t="s">
        <v>5</v>
      </c>
      <c r="E4" s="175" t="s">
        <v>51</v>
      </c>
      <c r="F4" s="177" t="s">
        <v>52</v>
      </c>
      <c r="G4" s="175" t="s">
        <v>53</v>
      </c>
      <c r="H4" s="177" t="s">
        <v>52</v>
      </c>
      <c r="I4" s="179" t="s">
        <v>54</v>
      </c>
      <c r="J4" s="179" t="s">
        <v>52</v>
      </c>
    </row>
    <row r="5" spans="2:10" ht="18" customHeight="1" thickBot="1" x14ac:dyDescent="0.3">
      <c r="B5" s="170"/>
      <c r="C5" s="172"/>
      <c r="D5" s="174"/>
      <c r="E5" s="176"/>
      <c r="F5" s="178"/>
      <c r="G5" s="176"/>
      <c r="H5" s="178"/>
      <c r="I5" s="180"/>
      <c r="J5" s="180"/>
    </row>
    <row r="6" spans="2:10" ht="24.6" customHeight="1" thickBot="1" x14ac:dyDescent="0.3">
      <c r="B6" s="70"/>
      <c r="C6" s="181" t="s">
        <v>11</v>
      </c>
      <c r="D6" s="182"/>
      <c r="E6" s="182"/>
      <c r="F6" s="182"/>
      <c r="G6" s="182"/>
      <c r="H6" s="182"/>
      <c r="I6" s="182"/>
      <c r="J6" s="183"/>
    </row>
    <row r="7" spans="2:10" ht="24.6" customHeight="1" x14ac:dyDescent="0.3">
      <c r="B7" s="71">
        <v>1</v>
      </c>
      <c r="C7" s="72" t="s">
        <v>12</v>
      </c>
      <c r="D7" s="73">
        <v>4806466.2908442002</v>
      </c>
      <c r="E7" s="14">
        <v>1045220</v>
      </c>
      <c r="F7" s="74">
        <f t="shared" ref="F7:F19" si="0">SUM(E7/D7)</f>
        <v>0.21746121511161565</v>
      </c>
      <c r="G7" s="75">
        <v>298362</v>
      </c>
      <c r="H7" s="74">
        <f t="shared" ref="H7:H19" si="1">SUM(G7/D7)</f>
        <v>6.2075125871234635E-2</v>
      </c>
      <c r="I7" s="14">
        <v>644265.13115629996</v>
      </c>
      <c r="J7" s="76">
        <f t="shared" ref="J7:J19" si="2">SUM(I7/D7)</f>
        <v>0.13404132936156352</v>
      </c>
    </row>
    <row r="8" spans="2:10" ht="24.6" customHeight="1" x14ac:dyDescent="0.3">
      <c r="B8" s="77">
        <v>2</v>
      </c>
      <c r="C8" s="10" t="s">
        <v>13</v>
      </c>
      <c r="D8" s="78">
        <v>1478302.7517200001</v>
      </c>
      <c r="E8" s="14">
        <v>696191.78080999979</v>
      </c>
      <c r="F8" s="79">
        <f t="shared" si="0"/>
        <v>0.47093992079767361</v>
      </c>
      <c r="G8" s="80">
        <v>207733.38716999994</v>
      </c>
      <c r="H8" s="79">
        <f t="shared" si="1"/>
        <v>0.14052154535212957</v>
      </c>
      <c r="I8" s="14">
        <v>456572.08646999992</v>
      </c>
      <c r="J8" s="81">
        <f t="shared" si="2"/>
        <v>0.3088488375867392</v>
      </c>
    </row>
    <row r="9" spans="2:10" ht="24.6" customHeight="1" x14ac:dyDescent="0.3">
      <c r="B9" s="71">
        <v>3</v>
      </c>
      <c r="C9" s="10" t="s">
        <v>14</v>
      </c>
      <c r="D9" s="78">
        <v>431186.2850724</v>
      </c>
      <c r="E9" s="82">
        <v>82631.796251999986</v>
      </c>
      <c r="F9" s="79">
        <f t="shared" si="0"/>
        <v>0.19163827587448745</v>
      </c>
      <c r="G9" s="80">
        <v>59193.794769099994</v>
      </c>
      <c r="H9" s="79">
        <f t="shared" si="1"/>
        <v>0.13728125596379029</v>
      </c>
      <c r="I9" s="14">
        <v>5079.6218822999999</v>
      </c>
      <c r="J9" s="81">
        <f t="shared" si="2"/>
        <v>1.1780573868315608E-2</v>
      </c>
    </row>
    <row r="10" spans="2:10" s="22" customFormat="1" ht="24.6" customHeight="1" x14ac:dyDescent="0.3">
      <c r="B10" s="77">
        <v>4</v>
      </c>
      <c r="C10" s="10" t="s">
        <v>15</v>
      </c>
      <c r="D10" s="78">
        <v>706192.44640120002</v>
      </c>
      <c r="E10" s="82">
        <v>108269.67517019997</v>
      </c>
      <c r="F10" s="79">
        <f t="shared" si="0"/>
        <v>0.15331468882448243</v>
      </c>
      <c r="G10" s="80">
        <v>3101.6662228999999</v>
      </c>
      <c r="H10" s="79">
        <f t="shared" si="1"/>
        <v>4.392097704678492E-3</v>
      </c>
      <c r="I10" s="14">
        <v>86609.036468799983</v>
      </c>
      <c r="J10" s="81">
        <f t="shared" si="2"/>
        <v>0.12264225836762335</v>
      </c>
    </row>
    <row r="11" spans="2:10" ht="24.6" customHeight="1" x14ac:dyDescent="0.3">
      <c r="B11" s="71">
        <v>5</v>
      </c>
      <c r="C11" s="10" t="s">
        <v>16</v>
      </c>
      <c r="D11" s="78">
        <v>724261.67393180006</v>
      </c>
      <c r="E11" s="82">
        <v>400693.68528769992</v>
      </c>
      <c r="F11" s="79">
        <f t="shared" si="0"/>
        <v>0.55324435864796451</v>
      </c>
      <c r="G11" s="80">
        <v>2225.7783420999999</v>
      </c>
      <c r="H11" s="79">
        <f t="shared" si="1"/>
        <v>3.073168748550389E-3</v>
      </c>
      <c r="I11" s="14">
        <v>196923.3575747</v>
      </c>
      <c r="J11" s="81">
        <f t="shared" si="2"/>
        <v>0.2718953172071939</v>
      </c>
    </row>
    <row r="12" spans="2:10" ht="24.6" customHeight="1" x14ac:dyDescent="0.3">
      <c r="B12" s="77">
        <v>6</v>
      </c>
      <c r="C12" s="10" t="s">
        <v>17</v>
      </c>
      <c r="D12" s="78">
        <v>114320.63826999998</v>
      </c>
      <c r="E12" s="82">
        <v>13910.533560000002</v>
      </c>
      <c r="F12" s="79">
        <f t="shared" si="0"/>
        <v>0.12167998508848776</v>
      </c>
      <c r="G12" s="80">
        <v>119.46115999999999</v>
      </c>
      <c r="H12" s="79">
        <f t="shared" si="1"/>
        <v>1.0449658242622758E-3</v>
      </c>
      <c r="I12" s="14">
        <v>1738.9591000000003</v>
      </c>
      <c r="J12" s="81">
        <f t="shared" si="2"/>
        <v>1.5211243799155186E-2</v>
      </c>
    </row>
    <row r="13" spans="2:10" ht="24.6" customHeight="1" x14ac:dyDescent="0.3">
      <c r="B13" s="71">
        <v>7</v>
      </c>
      <c r="C13" s="10" t="s">
        <v>18</v>
      </c>
      <c r="D13" s="78">
        <v>1167100.884852577</v>
      </c>
      <c r="E13" s="82">
        <v>294898.50467569998</v>
      </c>
      <c r="F13" s="79">
        <f t="shared" si="0"/>
        <v>0.25267610409956143</v>
      </c>
      <c r="G13" s="80">
        <v>6657.2814134000009</v>
      </c>
      <c r="H13" s="79">
        <f t="shared" si="1"/>
        <v>5.7041182127463806E-3</v>
      </c>
      <c r="I13" s="14">
        <v>246476.24644439999</v>
      </c>
      <c r="J13" s="81">
        <f t="shared" si="2"/>
        <v>0.21118675312763024</v>
      </c>
    </row>
    <row r="14" spans="2:10" s="31" customFormat="1" ht="24.6" customHeight="1" x14ac:dyDescent="0.3">
      <c r="B14" s="83">
        <v>8</v>
      </c>
      <c r="C14" s="24" t="s">
        <v>19</v>
      </c>
      <c r="D14" s="84">
        <v>450356.80295000004</v>
      </c>
      <c r="E14" s="85">
        <v>155896.78021309999</v>
      </c>
      <c r="F14" s="86">
        <f t="shared" si="0"/>
        <v>0.34616281844066676</v>
      </c>
      <c r="G14" s="87">
        <v>75300.017940700011</v>
      </c>
      <c r="H14" s="86">
        <f t="shared" si="1"/>
        <v>0.16720080044857244</v>
      </c>
      <c r="I14" s="28">
        <v>58054.740618500007</v>
      </c>
      <c r="J14" s="88">
        <f t="shared" si="2"/>
        <v>0.12890832388501838</v>
      </c>
    </row>
    <row r="15" spans="2:10" ht="24.6" customHeight="1" x14ac:dyDescent="0.3">
      <c r="B15" s="71">
        <v>9</v>
      </c>
      <c r="C15" s="10" t="s">
        <v>20</v>
      </c>
      <c r="D15" s="78">
        <v>688041.46230159991</v>
      </c>
      <c r="E15" s="82">
        <v>32684.523879200002</v>
      </c>
      <c r="F15" s="79">
        <f t="shared" si="0"/>
        <v>4.7503712595844821E-2</v>
      </c>
      <c r="G15" s="80">
        <v>909.7025989</v>
      </c>
      <c r="H15" s="79">
        <f t="shared" si="1"/>
        <v>1.3221624694780907E-3</v>
      </c>
      <c r="I15" s="14">
        <v>18694.787689000001</v>
      </c>
      <c r="J15" s="81">
        <f t="shared" si="2"/>
        <v>2.7171019063972082E-2</v>
      </c>
    </row>
    <row r="16" spans="2:10" ht="24.6" customHeight="1" x14ac:dyDescent="0.3">
      <c r="B16" s="77">
        <v>10</v>
      </c>
      <c r="C16" s="10" t="s">
        <v>21</v>
      </c>
      <c r="D16" s="78">
        <v>282916</v>
      </c>
      <c r="E16" s="82">
        <v>15752.71</v>
      </c>
      <c r="F16" s="79">
        <f t="shared" si="0"/>
        <v>5.5679813089397553E-2</v>
      </c>
      <c r="G16" s="80">
        <v>189.96000000000004</v>
      </c>
      <c r="H16" s="79">
        <f t="shared" si="1"/>
        <v>6.7143604462101833E-4</v>
      </c>
      <c r="I16" s="14">
        <v>11370</v>
      </c>
      <c r="J16" s="81">
        <f t="shared" si="2"/>
        <v>4.0188607219103903E-2</v>
      </c>
    </row>
    <row r="17" spans="2:10" ht="24.6" customHeight="1" x14ac:dyDescent="0.3">
      <c r="B17" s="71">
        <v>11</v>
      </c>
      <c r="C17" s="10" t="s">
        <v>22</v>
      </c>
      <c r="D17" s="78">
        <v>8133200</v>
      </c>
      <c r="E17" s="82">
        <v>1578887.2900000003</v>
      </c>
      <c r="F17" s="79">
        <f t="shared" si="0"/>
        <v>0.19412866891260516</v>
      </c>
      <c r="G17" s="80">
        <v>782464.3</v>
      </c>
      <c r="H17" s="79">
        <f t="shared" si="1"/>
        <v>9.6206204200068854E-2</v>
      </c>
      <c r="I17" s="14">
        <v>524914.00000000012</v>
      </c>
      <c r="J17" s="81">
        <f t="shared" si="2"/>
        <v>6.4539664584665341E-2</v>
      </c>
    </row>
    <row r="18" spans="2:10" ht="24.6" customHeight="1" thickBot="1" x14ac:dyDescent="0.35">
      <c r="B18" s="89">
        <v>12</v>
      </c>
      <c r="C18" s="90" t="s">
        <v>23</v>
      </c>
      <c r="D18" s="91">
        <v>1096672.5928527</v>
      </c>
      <c r="E18" s="92">
        <v>650516.2452894001</v>
      </c>
      <c r="F18" s="93">
        <f t="shared" si="0"/>
        <v>0.59317270216196094</v>
      </c>
      <c r="G18" s="94">
        <v>162658.44925120001</v>
      </c>
      <c r="H18" s="93">
        <f t="shared" si="1"/>
        <v>0.14831997289919285</v>
      </c>
      <c r="I18" s="64">
        <v>233538.86425390004</v>
      </c>
      <c r="J18" s="95">
        <f t="shared" si="2"/>
        <v>0.21295222090524871</v>
      </c>
    </row>
    <row r="19" spans="2:10" ht="24.6" customHeight="1" thickBot="1" x14ac:dyDescent="0.35">
      <c r="B19" s="70"/>
      <c r="C19" s="96" t="s">
        <v>24</v>
      </c>
      <c r="D19" s="54">
        <f>SUM(D7:D18)</f>
        <v>20079017.829196479</v>
      </c>
      <c r="E19" s="54">
        <f>SUM(E7:E18)</f>
        <v>5075553.5251372997</v>
      </c>
      <c r="F19" s="97">
        <f t="shared" si="0"/>
        <v>0.25277897396739413</v>
      </c>
      <c r="G19" s="54">
        <f>SUM(G7:G18)</f>
        <v>1598915.7988682999</v>
      </c>
      <c r="H19" s="97">
        <f t="shared" si="1"/>
        <v>7.9631175810967708E-2</v>
      </c>
      <c r="I19" s="37">
        <f>SUM(I7:I18)</f>
        <v>2484236.8316578995</v>
      </c>
      <c r="J19" s="98">
        <f t="shared" si="2"/>
        <v>0.12372302533870072</v>
      </c>
    </row>
    <row r="20" spans="2:10" ht="24.6" customHeight="1" thickBot="1" x14ac:dyDescent="0.3">
      <c r="B20" s="70"/>
      <c r="C20" s="184" t="s">
        <v>25</v>
      </c>
      <c r="D20" s="185"/>
      <c r="E20" s="185"/>
      <c r="F20" s="185"/>
      <c r="G20" s="185"/>
      <c r="H20" s="185"/>
      <c r="I20" s="185"/>
      <c r="J20" s="186"/>
    </row>
    <row r="21" spans="2:10" ht="24.6" customHeight="1" x14ac:dyDescent="0.3">
      <c r="B21" s="99">
        <v>13</v>
      </c>
      <c r="C21" s="100" t="s">
        <v>26</v>
      </c>
      <c r="D21" s="91">
        <v>245177.65888554498</v>
      </c>
      <c r="E21" s="92">
        <v>30834.076056899998</v>
      </c>
      <c r="F21" s="93">
        <f t="shared" ref="F21:F36" si="3">SUM(E21/D21)</f>
        <v>0.12576217668875822</v>
      </c>
      <c r="G21" s="94">
        <v>145.92435450000002</v>
      </c>
      <c r="H21" s="93">
        <f t="shared" ref="H21:H36" si="4">SUM(G21/D21)</f>
        <v>5.9517802381872458E-4</v>
      </c>
      <c r="I21" s="64">
        <v>28768.855796199998</v>
      </c>
      <c r="J21" s="95">
        <f t="shared" ref="J21:J36" si="5">SUM(I21/D21)</f>
        <v>0.11733881433964591</v>
      </c>
    </row>
    <row r="22" spans="2:10" ht="24.6" customHeight="1" x14ac:dyDescent="0.3">
      <c r="B22" s="77">
        <v>14</v>
      </c>
      <c r="C22" s="101" t="s">
        <v>27</v>
      </c>
      <c r="D22" s="78">
        <v>104407.02813259998</v>
      </c>
      <c r="E22" s="82">
        <v>4358.701197899999</v>
      </c>
      <c r="F22" s="79">
        <f t="shared" si="3"/>
        <v>4.1747201082711793E-2</v>
      </c>
      <c r="G22" s="80">
        <v>3532.6216641999995</v>
      </c>
      <c r="H22" s="79">
        <f t="shared" si="4"/>
        <v>3.3835094508326266E-2</v>
      </c>
      <c r="I22" s="82">
        <v>0</v>
      </c>
      <c r="J22" s="81">
        <f t="shared" si="5"/>
        <v>0</v>
      </c>
    </row>
    <row r="23" spans="2:10" ht="24.6" customHeight="1" x14ac:dyDescent="0.3">
      <c r="B23" s="77">
        <v>15</v>
      </c>
      <c r="C23" s="101" t="s">
        <v>28</v>
      </c>
      <c r="D23" s="78">
        <v>8919165.2368630301</v>
      </c>
      <c r="E23" s="82">
        <v>254737.8463143</v>
      </c>
      <c r="F23" s="79">
        <f t="shared" si="3"/>
        <v>2.8560727326977311E-2</v>
      </c>
      <c r="G23" s="80">
        <v>43578.359629700004</v>
      </c>
      <c r="H23" s="79">
        <f t="shared" si="4"/>
        <v>4.8859235671058158E-3</v>
      </c>
      <c r="I23" s="82">
        <v>176187.94504529997</v>
      </c>
      <c r="J23" s="81">
        <f t="shared" si="5"/>
        <v>1.975386040804725E-2</v>
      </c>
    </row>
    <row r="24" spans="2:10" ht="24.6" customHeight="1" x14ac:dyDescent="0.3">
      <c r="B24" s="77">
        <v>16</v>
      </c>
      <c r="C24" s="101" t="s">
        <v>29</v>
      </c>
      <c r="D24" s="78">
        <v>2760677.0281348</v>
      </c>
      <c r="E24" s="82">
        <v>955505.05569559394</v>
      </c>
      <c r="F24" s="79">
        <f t="shared" si="3"/>
        <v>0.34611258251428384</v>
      </c>
      <c r="G24" s="80">
        <v>917122.68793559389</v>
      </c>
      <c r="H24" s="79">
        <f t="shared" si="4"/>
        <v>0.33220933799533614</v>
      </c>
      <c r="I24" s="82">
        <v>24035.028346900002</v>
      </c>
      <c r="J24" s="81">
        <f t="shared" si="5"/>
        <v>8.7062079707088454E-3</v>
      </c>
    </row>
    <row r="25" spans="2:10" ht="24.6" customHeight="1" x14ac:dyDescent="0.3">
      <c r="B25" s="77">
        <v>17</v>
      </c>
      <c r="C25" s="101" t="s">
        <v>30</v>
      </c>
      <c r="D25" s="78">
        <v>693570.39999999991</v>
      </c>
      <c r="E25" s="82">
        <v>34678.03</v>
      </c>
      <c r="F25" s="79">
        <f t="shared" si="3"/>
        <v>4.9999293510795739E-2</v>
      </c>
      <c r="G25" s="80">
        <v>25277.43</v>
      </c>
      <c r="H25" s="79">
        <f t="shared" si="4"/>
        <v>3.6445370217644817E-2</v>
      </c>
      <c r="I25" s="82">
        <v>8157.31</v>
      </c>
      <c r="J25" s="81">
        <f t="shared" si="5"/>
        <v>1.1761329491569999E-2</v>
      </c>
    </row>
    <row r="26" spans="2:10" ht="24.6" customHeight="1" x14ac:dyDescent="0.3">
      <c r="B26" s="77">
        <v>18</v>
      </c>
      <c r="C26" s="101" t="s">
        <v>31</v>
      </c>
      <c r="D26" s="78">
        <v>529641.08373758208</v>
      </c>
      <c r="E26" s="82">
        <v>15705.473770399974</v>
      </c>
      <c r="F26" s="79">
        <f t="shared" si="3"/>
        <v>2.9653050438552205E-2</v>
      </c>
      <c r="G26" s="80">
        <v>76.653520393095292</v>
      </c>
      <c r="H26" s="79">
        <f t="shared" si="4"/>
        <v>1.4472729315514037E-4</v>
      </c>
      <c r="I26" s="82">
        <v>15121.88414580688</v>
      </c>
      <c r="J26" s="81">
        <f t="shared" si="5"/>
        <v>2.8551191760077328E-2</v>
      </c>
    </row>
    <row r="27" spans="2:10" ht="24.6" customHeight="1" x14ac:dyDescent="0.3">
      <c r="B27" s="77">
        <v>19</v>
      </c>
      <c r="C27" s="101" t="s">
        <v>32</v>
      </c>
      <c r="D27" s="78">
        <v>116910.64338379999</v>
      </c>
      <c r="E27" s="82">
        <v>116163.70173500001</v>
      </c>
      <c r="F27" s="79">
        <f t="shared" si="3"/>
        <v>0.99361100386431123</v>
      </c>
      <c r="G27" s="80">
        <v>45.205635000000001</v>
      </c>
      <c r="H27" s="79">
        <f t="shared" si="4"/>
        <v>3.8666825954927579E-4</v>
      </c>
      <c r="I27" s="82">
        <v>0</v>
      </c>
      <c r="J27" s="81">
        <f t="shared" si="5"/>
        <v>0</v>
      </c>
    </row>
    <row r="28" spans="2:10" ht="24.6" customHeight="1" x14ac:dyDescent="0.3">
      <c r="B28" s="77">
        <v>20</v>
      </c>
      <c r="C28" s="101" t="s">
        <v>33</v>
      </c>
      <c r="D28" s="78">
        <v>637213.31999999995</v>
      </c>
      <c r="E28" s="82">
        <v>121538.94</v>
      </c>
      <c r="F28" s="79">
        <f>SUM(E28/D28)</f>
        <v>0.1907350900951035</v>
      </c>
      <c r="G28" s="80">
        <v>22071.55</v>
      </c>
      <c r="H28" s="79">
        <f t="shared" si="4"/>
        <v>3.4637615547647375E-2</v>
      </c>
      <c r="I28" s="82">
        <v>50013.529999999992</v>
      </c>
      <c r="J28" s="81">
        <f t="shared" si="5"/>
        <v>7.8487891621600123E-2</v>
      </c>
    </row>
    <row r="29" spans="2:10" ht="24.6" customHeight="1" x14ac:dyDescent="0.3">
      <c r="B29" s="77">
        <v>21</v>
      </c>
      <c r="C29" s="101" t="s">
        <v>34</v>
      </c>
      <c r="D29" s="78">
        <v>1973099.2162906001</v>
      </c>
      <c r="E29" s="82">
        <v>154214.30785000001</v>
      </c>
      <c r="F29" s="79">
        <f t="shared" si="3"/>
        <v>7.8158415236675646E-2</v>
      </c>
      <c r="G29" s="80">
        <v>2192.9651100000001</v>
      </c>
      <c r="H29" s="79">
        <f t="shared" si="4"/>
        <v>1.1114317475239511E-3</v>
      </c>
      <c r="I29" s="82">
        <v>105067.59875320004</v>
      </c>
      <c r="J29" s="81">
        <f t="shared" si="5"/>
        <v>5.3250033189271503E-2</v>
      </c>
    </row>
    <row r="30" spans="2:10" ht="24.6" customHeight="1" x14ac:dyDescent="0.3">
      <c r="B30" s="77">
        <v>22</v>
      </c>
      <c r="C30" s="101" t="s">
        <v>35</v>
      </c>
      <c r="D30" s="78">
        <v>62655.710044836997</v>
      </c>
      <c r="E30" s="82">
        <v>19215.242642000001</v>
      </c>
      <c r="F30" s="79">
        <f t="shared" si="3"/>
        <v>0.30667983218527728</v>
      </c>
      <c r="G30" s="80">
        <v>15430.851502000001</v>
      </c>
      <c r="H30" s="79">
        <f t="shared" si="4"/>
        <v>0.24628005158600139</v>
      </c>
      <c r="I30" s="82">
        <v>3664.59114</v>
      </c>
      <c r="J30" s="81">
        <f t="shared" si="5"/>
        <v>5.8487744171721701E-2</v>
      </c>
    </row>
    <row r="31" spans="2:10" ht="24.6" customHeight="1" x14ac:dyDescent="0.3">
      <c r="B31" s="77">
        <v>23</v>
      </c>
      <c r="C31" s="101" t="s">
        <v>36</v>
      </c>
      <c r="D31" s="102">
        <v>299728.16524999967</v>
      </c>
      <c r="E31" s="82">
        <v>97457.861119999958</v>
      </c>
      <c r="F31" s="79">
        <f t="shared" si="3"/>
        <v>0.32515416440330697</v>
      </c>
      <c r="G31" s="80">
        <v>51784.25207999994</v>
      </c>
      <c r="H31" s="79">
        <f t="shared" si="4"/>
        <v>0.17277072388845177</v>
      </c>
      <c r="I31" s="82">
        <v>19139.769010000007</v>
      </c>
      <c r="J31" s="81">
        <f t="shared" si="5"/>
        <v>6.3857091955424855E-2</v>
      </c>
    </row>
    <row r="32" spans="2:10" ht="24.6" customHeight="1" x14ac:dyDescent="0.3">
      <c r="B32" s="77">
        <v>24</v>
      </c>
      <c r="C32" s="101" t="s">
        <v>37</v>
      </c>
      <c r="D32" s="78">
        <v>332078.26889799989</v>
      </c>
      <c r="E32" s="82">
        <v>16029.909886399999</v>
      </c>
      <c r="F32" s="79">
        <f t="shared" si="3"/>
        <v>4.8271481116771583E-2</v>
      </c>
      <c r="G32" s="80">
        <v>0</v>
      </c>
      <c r="H32" s="79">
        <f t="shared" si="4"/>
        <v>0</v>
      </c>
      <c r="I32" s="82">
        <v>16027.881926399999</v>
      </c>
      <c r="J32" s="81">
        <f t="shared" si="5"/>
        <v>4.8265374243212138E-2</v>
      </c>
    </row>
    <row r="33" spans="1:13" ht="24.6" customHeight="1" x14ac:dyDescent="0.3">
      <c r="B33" s="77">
        <v>25</v>
      </c>
      <c r="C33" s="101" t="s">
        <v>38</v>
      </c>
      <c r="D33" s="78">
        <v>524033.44027489994</v>
      </c>
      <c r="E33" s="82">
        <v>2571.2961255999994</v>
      </c>
      <c r="F33" s="79">
        <f t="shared" si="3"/>
        <v>4.9067405397852796E-3</v>
      </c>
      <c r="G33" s="80">
        <v>54.455452799999989</v>
      </c>
      <c r="H33" s="79">
        <f t="shared" si="4"/>
        <v>1.0391598820761036E-4</v>
      </c>
      <c r="I33" s="82">
        <v>2007.3938206999999</v>
      </c>
      <c r="J33" s="81">
        <f t="shared" si="5"/>
        <v>3.8306597755420947E-3</v>
      </c>
    </row>
    <row r="34" spans="1:13" s="22" customFormat="1" ht="24.6" customHeight="1" x14ac:dyDescent="0.3">
      <c r="B34" s="77">
        <v>26</v>
      </c>
      <c r="C34" s="101" t="s">
        <v>39</v>
      </c>
      <c r="D34" s="78">
        <v>70034.709070299999</v>
      </c>
      <c r="E34" s="82">
        <v>122050.0965673</v>
      </c>
      <c r="F34" s="79">
        <f t="shared" si="3"/>
        <v>1.7427086966947716</v>
      </c>
      <c r="G34" s="80">
        <v>59642.9677324</v>
      </c>
      <c r="H34" s="79">
        <f t="shared" si="4"/>
        <v>0.85162012556561217</v>
      </c>
      <c r="I34" s="82">
        <v>15.5298254</v>
      </c>
      <c r="J34" s="81">
        <f t="shared" si="5"/>
        <v>2.217446978242081E-4</v>
      </c>
    </row>
    <row r="35" spans="1:13" ht="24.6" customHeight="1" thickBot="1" x14ac:dyDescent="0.35">
      <c r="B35" s="77">
        <v>27</v>
      </c>
      <c r="C35" s="103" t="s">
        <v>40</v>
      </c>
      <c r="D35" s="91">
        <v>53118.867126199963</v>
      </c>
      <c r="E35" s="92">
        <v>27399.212467400001</v>
      </c>
      <c r="F35" s="93">
        <f t="shared" si="3"/>
        <v>0.51580942798167873</v>
      </c>
      <c r="G35" s="94">
        <v>16071.869696999998</v>
      </c>
      <c r="H35" s="93">
        <f t="shared" si="4"/>
        <v>0.3025642406645534</v>
      </c>
      <c r="I35" s="92">
        <v>2582.3778096999999</v>
      </c>
      <c r="J35" s="95">
        <f t="shared" si="5"/>
        <v>4.8615076890943083E-2</v>
      </c>
    </row>
    <row r="36" spans="1:13" s="105" customFormat="1" ht="24.6" customHeight="1" thickBot="1" x14ac:dyDescent="0.35">
      <c r="A36" s="104"/>
      <c r="B36" s="70"/>
      <c r="C36" s="96" t="s">
        <v>24</v>
      </c>
      <c r="D36" s="37">
        <f>SUM(D21:D35)</f>
        <v>17321510.776092194</v>
      </c>
      <c r="E36" s="37">
        <f>SUM(E21:E35)</f>
        <v>1972459.7514287939</v>
      </c>
      <c r="F36" s="97">
        <f t="shared" si="3"/>
        <v>0.11387342460631422</v>
      </c>
      <c r="G36" s="54">
        <f>SUM(G21:G35)</f>
        <v>1157027.7943135868</v>
      </c>
      <c r="H36" s="97">
        <f t="shared" si="4"/>
        <v>6.679716390042377E-2</v>
      </c>
      <c r="I36" s="37">
        <f>SUM(I21:I35)</f>
        <v>450789.69561960682</v>
      </c>
      <c r="J36" s="98">
        <f t="shared" si="5"/>
        <v>2.6024848608575405E-2</v>
      </c>
    </row>
    <row r="37" spans="1:13" ht="24.6" customHeight="1" thickBot="1" x14ac:dyDescent="0.3">
      <c r="B37" s="70"/>
      <c r="C37" s="187" t="s">
        <v>55</v>
      </c>
      <c r="D37" s="188"/>
      <c r="E37" s="188"/>
      <c r="F37" s="188"/>
      <c r="G37" s="188"/>
      <c r="H37" s="188"/>
      <c r="I37" s="188"/>
      <c r="J37" s="189"/>
    </row>
    <row r="38" spans="1:13" ht="24.6" customHeight="1" thickBot="1" x14ac:dyDescent="0.35">
      <c r="B38" s="89">
        <v>28</v>
      </c>
      <c r="C38" s="103" t="s">
        <v>42</v>
      </c>
      <c r="D38" s="106">
        <v>1003159.5000000001</v>
      </c>
      <c r="E38" s="92">
        <v>611010</v>
      </c>
      <c r="F38" s="93">
        <f>SUM(E38/D38)</f>
        <v>0.60908559406554985</v>
      </c>
      <c r="G38" s="94">
        <v>27674.509999999995</v>
      </c>
      <c r="H38" s="93">
        <f>SUM(G38/D38)</f>
        <v>2.7587347774705808E-2</v>
      </c>
      <c r="I38" s="92">
        <v>562704.64000000001</v>
      </c>
      <c r="J38" s="95">
        <f>SUM(I38/D38)</f>
        <v>0.56093237416382935</v>
      </c>
    </row>
    <row r="39" spans="1:13" s="105" customFormat="1" ht="24.6" customHeight="1" thickBot="1" x14ac:dyDescent="0.35">
      <c r="A39" s="104"/>
      <c r="B39" s="70"/>
      <c r="C39" s="96" t="s">
        <v>24</v>
      </c>
      <c r="D39" s="54">
        <f>D38</f>
        <v>1003159.5000000001</v>
      </c>
      <c r="E39" s="54">
        <f>E38</f>
        <v>611010</v>
      </c>
      <c r="F39" s="97">
        <f>SUM(E39/D39)</f>
        <v>0.60908559406554985</v>
      </c>
      <c r="G39" s="107">
        <f>G38</f>
        <v>27674.509999999995</v>
      </c>
      <c r="H39" s="97">
        <f>SUM(G39/D39)</f>
        <v>2.7587347774705808E-2</v>
      </c>
      <c r="I39" s="108">
        <f>I38</f>
        <v>562704.64000000001</v>
      </c>
      <c r="J39" s="98">
        <f>SUM(I39/D39)</f>
        <v>0.56093237416382935</v>
      </c>
      <c r="M39" s="109"/>
    </row>
    <row r="40" spans="1:13" ht="24.6" customHeight="1" thickBot="1" x14ac:dyDescent="0.35">
      <c r="B40" s="110"/>
      <c r="C40" s="111" t="s">
        <v>43</v>
      </c>
      <c r="D40" s="112"/>
      <c r="E40" s="113"/>
      <c r="F40" s="114"/>
      <c r="G40" s="115"/>
      <c r="H40" s="114"/>
      <c r="I40" s="113"/>
      <c r="J40" s="98"/>
      <c r="M40" s="116"/>
    </row>
    <row r="41" spans="1:13" ht="24.6" customHeight="1" thickBot="1" x14ac:dyDescent="0.35">
      <c r="B41" s="71"/>
      <c r="C41" s="117" t="s">
        <v>44</v>
      </c>
      <c r="D41" s="118">
        <f>D19+D36</f>
        <v>37400528.605288669</v>
      </c>
      <c r="E41" s="118">
        <f>E19+E36</f>
        <v>7048013.2765660938</v>
      </c>
      <c r="F41" s="97">
        <f t="shared" ref="F41:F46" si="6">SUM(E41/D41)</f>
        <v>0.18844688937282722</v>
      </c>
      <c r="G41" s="107">
        <f>G19+G36</f>
        <v>2755943.5931818867</v>
      </c>
      <c r="H41" s="97">
        <f t="shared" ref="H41:H46" si="7">SUM(G41/D41)</f>
        <v>7.3687289884779308E-2</v>
      </c>
      <c r="I41" s="108">
        <f>I19+I36</f>
        <v>2935026.5272775064</v>
      </c>
      <c r="J41" s="98">
        <f t="shared" ref="J41:J46" si="8">SUM(I41/D41)</f>
        <v>7.8475535954389566E-2</v>
      </c>
      <c r="M41" s="119"/>
    </row>
    <row r="42" spans="1:13" ht="24.6" customHeight="1" thickBot="1" x14ac:dyDescent="0.35">
      <c r="B42" s="89"/>
      <c r="C42" s="117" t="s">
        <v>41</v>
      </c>
      <c r="D42" s="118">
        <f>D39</f>
        <v>1003159.5000000001</v>
      </c>
      <c r="E42" s="118">
        <f>E39</f>
        <v>611010</v>
      </c>
      <c r="F42" s="97">
        <f t="shared" si="6"/>
        <v>0.60908559406554985</v>
      </c>
      <c r="G42" s="94">
        <f>G39</f>
        <v>27674.509999999995</v>
      </c>
      <c r="H42" s="97">
        <f t="shared" si="7"/>
        <v>2.7587347774705808E-2</v>
      </c>
      <c r="I42" s="108">
        <f>I39</f>
        <v>562704.64000000001</v>
      </c>
      <c r="J42" s="98">
        <f t="shared" si="8"/>
        <v>0.56093237416382935</v>
      </c>
      <c r="M42" s="119"/>
    </row>
    <row r="43" spans="1:13" s="105" customFormat="1" ht="24.6" customHeight="1" thickBot="1" x14ac:dyDescent="0.35">
      <c r="A43" s="104"/>
      <c r="B43" s="70"/>
      <c r="C43" s="117" t="s">
        <v>24</v>
      </c>
      <c r="D43" s="118">
        <f>D41+D42</f>
        <v>38403688.105288669</v>
      </c>
      <c r="E43" s="118">
        <f>E41+E42</f>
        <v>7659023.2765660938</v>
      </c>
      <c r="F43" s="97">
        <f t="shared" si="6"/>
        <v>0.19943457658462105</v>
      </c>
      <c r="G43" s="107">
        <f>G41+G42</f>
        <v>2783618.1031818865</v>
      </c>
      <c r="H43" s="97">
        <f t="shared" si="7"/>
        <v>7.2483093174547139E-2</v>
      </c>
      <c r="I43" s="108">
        <f>I41+I42</f>
        <v>3497731.1672775066</v>
      </c>
      <c r="J43" s="98">
        <f t="shared" si="8"/>
        <v>9.1078001615053875E-2</v>
      </c>
    </row>
    <row r="44" spans="1:13" ht="24.6" customHeight="1" thickBot="1" x14ac:dyDescent="0.35">
      <c r="B44" s="89">
        <v>29</v>
      </c>
      <c r="C44" s="120" t="s">
        <v>45</v>
      </c>
      <c r="D44" s="106">
        <v>1053058.7749347</v>
      </c>
      <c r="E44" s="92">
        <v>113109.15999999999</v>
      </c>
      <c r="F44" s="93">
        <f t="shared" si="6"/>
        <v>0.10741011108996634</v>
      </c>
      <c r="G44" s="107">
        <v>63662.48000000001</v>
      </c>
      <c r="H44" s="93">
        <f t="shared" si="7"/>
        <v>6.045482124580151E-2</v>
      </c>
      <c r="I44" s="92">
        <v>560390.41401836998</v>
      </c>
      <c r="J44" s="95">
        <f t="shared" si="8"/>
        <v>0.53215492559104283</v>
      </c>
    </row>
    <row r="45" spans="1:13" ht="24.6" customHeight="1" thickBot="1" x14ac:dyDescent="0.35">
      <c r="B45" s="70"/>
      <c r="C45" s="96" t="s">
        <v>46</v>
      </c>
      <c r="D45" s="118">
        <f>D44</f>
        <v>1053058.7749347</v>
      </c>
      <c r="E45" s="118">
        <f>E44</f>
        <v>113109.15999999999</v>
      </c>
      <c r="F45" s="97">
        <f t="shared" si="6"/>
        <v>0.10741011108996634</v>
      </c>
      <c r="G45" s="107">
        <f>G44</f>
        <v>63662.48000000001</v>
      </c>
      <c r="H45" s="97">
        <f t="shared" si="7"/>
        <v>6.045482124580151E-2</v>
      </c>
      <c r="I45" s="108">
        <f>I44</f>
        <v>560390.41401836998</v>
      </c>
      <c r="J45" s="98">
        <f t="shared" si="8"/>
        <v>0.53215492559104283</v>
      </c>
    </row>
    <row r="46" spans="1:13" s="105" customFormat="1" ht="24.6" customHeight="1" thickBot="1" x14ac:dyDescent="0.35">
      <c r="A46" s="104"/>
      <c r="B46" s="70"/>
      <c r="C46" s="121" t="s">
        <v>47</v>
      </c>
      <c r="D46" s="122">
        <f>D43+D45</f>
        <v>39456746.880223371</v>
      </c>
      <c r="E46" s="122">
        <f>E43+E45</f>
        <v>7772132.4365660939</v>
      </c>
      <c r="F46" s="97">
        <f t="shared" si="6"/>
        <v>0.19697854108853727</v>
      </c>
      <c r="G46" s="107">
        <f>G43+G45</f>
        <v>2847280.5831818865</v>
      </c>
      <c r="H46" s="97">
        <f t="shared" si="7"/>
        <v>7.2162071339160735E-2</v>
      </c>
      <c r="I46" s="108">
        <f>I43+I45</f>
        <v>4058121.5812958768</v>
      </c>
      <c r="J46" s="98">
        <f t="shared" si="8"/>
        <v>0.10284987745226154</v>
      </c>
    </row>
    <row r="47" spans="1:13" ht="10.199999999999999" customHeight="1" x14ac:dyDescent="0.25">
      <c r="B47" s="123"/>
      <c r="C47" s="124"/>
      <c r="D47" s="125"/>
      <c r="E47" s="125"/>
      <c r="F47" s="160"/>
      <c r="G47" s="160"/>
      <c r="H47" s="160"/>
      <c r="I47" s="160"/>
      <c r="J47" s="160"/>
    </row>
    <row r="48" spans="1:13" s="22" customFormat="1" ht="24" customHeight="1" x14ac:dyDescent="0.25">
      <c r="D48" s="67"/>
      <c r="E48" s="67"/>
      <c r="F48" s="67"/>
      <c r="G48" s="67"/>
      <c r="H48" s="67"/>
      <c r="I48" s="126" t="s">
        <v>56</v>
      </c>
      <c r="J48" s="67"/>
    </row>
    <row r="51" spans="4:4" x14ac:dyDescent="0.25">
      <c r="D51" s="127"/>
    </row>
  </sheetData>
  <mergeCells count="16">
    <mergeCell ref="F47:J47"/>
    <mergeCell ref="B1:J1"/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C6:J6"/>
    <mergeCell ref="C20:J20"/>
    <mergeCell ref="C37:J37"/>
  </mergeCells>
  <pageMargins left="0.5" right="0.74" top="0.89" bottom="0" header="0.17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National Goal sheet 1 Dec 23</vt:lpstr>
      <vt:lpstr>National Goal Sheet 2 Dec 2 (2</vt:lpstr>
      <vt:lpstr>'National Goal sheet 1 Dec 23'!Print_Area</vt:lpstr>
      <vt:lpstr>'National Goal Sheet 2 Dec 2 (2'!Print_Area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Pnb</cp:lastModifiedBy>
  <cp:lastPrinted>2024-02-14T10:43:59Z</cp:lastPrinted>
  <dcterms:created xsi:type="dcterms:W3CDTF">2024-02-13T11:42:21Z</dcterms:created>
  <dcterms:modified xsi:type="dcterms:W3CDTF">2024-02-15T04:06:50Z</dcterms:modified>
</cp:coreProperties>
</file>