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BC\Desktop\167th SLBC Meeting\167 SLBC AGENDA &amp; ANNEXURES\"/>
    </mc:Choice>
  </mc:AlternateContent>
  <bookViews>
    <workbookView xWindow="0" yWindow="0" windowWidth="23040" windowHeight="9072"/>
  </bookViews>
  <sheets>
    <sheet name="Sheet1" sheetId="1" r:id="rId1"/>
  </sheets>
  <definedNames>
    <definedName name="_xlnm.Print_Area" localSheetId="0">Sheet1!$A$1:$N$52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9" i="1"/>
  <c r="D10" i="1"/>
  <c r="E10" i="1" s="1"/>
  <c r="D11" i="1"/>
  <c r="D12" i="1"/>
  <c r="D13" i="1"/>
  <c r="E13" i="1" s="1"/>
  <c r="D14" i="1"/>
  <c r="D15" i="1"/>
  <c r="E15" i="1" s="1"/>
  <c r="D16" i="1"/>
  <c r="E16" i="1" s="1"/>
  <c r="D17" i="1"/>
  <c r="D18" i="1"/>
  <c r="D21" i="1"/>
  <c r="D22" i="1"/>
  <c r="E22" i="1" s="1"/>
  <c r="D23" i="1"/>
  <c r="E23" i="1" s="1"/>
  <c r="D24" i="1"/>
  <c r="D25" i="1"/>
  <c r="E25" i="1" s="1"/>
  <c r="D26" i="1"/>
  <c r="D27" i="1"/>
  <c r="D28" i="1"/>
  <c r="E28" i="1" s="1"/>
  <c r="D29" i="1"/>
  <c r="E29" i="1" s="1"/>
  <c r="D30" i="1"/>
  <c r="D31" i="1"/>
  <c r="D34" i="1"/>
  <c r="D35" i="1"/>
  <c r="E35" i="1" s="1"/>
  <c r="D36" i="1"/>
  <c r="D37" i="1"/>
  <c r="E37" i="1" s="1"/>
  <c r="D40" i="1"/>
  <c r="D41" i="1"/>
  <c r="D44" i="1"/>
  <c r="D46" i="1"/>
  <c r="D7" i="1"/>
  <c r="C8" i="1"/>
  <c r="E8" i="1" s="1"/>
  <c r="C9" i="1"/>
  <c r="C10" i="1"/>
  <c r="C11" i="1"/>
  <c r="C12" i="1"/>
  <c r="E12" i="1" s="1"/>
  <c r="C13" i="1"/>
  <c r="C14" i="1"/>
  <c r="E14" i="1" s="1"/>
  <c r="C15" i="1"/>
  <c r="C16" i="1"/>
  <c r="C17" i="1"/>
  <c r="C18" i="1"/>
  <c r="E18" i="1" s="1"/>
  <c r="C21" i="1"/>
  <c r="C22" i="1"/>
  <c r="C23" i="1"/>
  <c r="C24" i="1"/>
  <c r="E24" i="1" s="1"/>
  <c r="C25" i="1"/>
  <c r="C26" i="1"/>
  <c r="C27" i="1"/>
  <c r="C28" i="1"/>
  <c r="C29" i="1"/>
  <c r="C30" i="1"/>
  <c r="E30" i="1" s="1"/>
  <c r="C31" i="1"/>
  <c r="C32" i="1"/>
  <c r="C34" i="1"/>
  <c r="C35" i="1"/>
  <c r="C36" i="1"/>
  <c r="E36" i="1" s="1"/>
  <c r="C37" i="1"/>
  <c r="C40" i="1"/>
  <c r="C41" i="1"/>
  <c r="C44" i="1"/>
  <c r="E44" i="1" s="1"/>
  <c r="C46" i="1"/>
  <c r="C7" i="1"/>
  <c r="E31" i="1"/>
  <c r="E26" i="1"/>
  <c r="E9" i="1"/>
  <c r="E7" i="1"/>
  <c r="H7" i="1"/>
  <c r="K7" i="1"/>
  <c r="N7" i="1"/>
  <c r="H8" i="1"/>
  <c r="K8" i="1"/>
  <c r="N8" i="1"/>
  <c r="H9" i="1"/>
  <c r="K9" i="1"/>
  <c r="N9" i="1"/>
  <c r="H10" i="1"/>
  <c r="K10" i="1"/>
  <c r="N10" i="1"/>
  <c r="H11" i="1"/>
  <c r="K11" i="1"/>
  <c r="N11" i="1"/>
  <c r="H12" i="1"/>
  <c r="K12" i="1"/>
  <c r="N12" i="1"/>
  <c r="H13" i="1"/>
  <c r="K13" i="1"/>
  <c r="N13" i="1"/>
  <c r="H14" i="1"/>
  <c r="K14" i="1"/>
  <c r="N14" i="1"/>
  <c r="H15" i="1"/>
  <c r="K15" i="1"/>
  <c r="N15" i="1"/>
  <c r="H16" i="1"/>
  <c r="K16" i="1"/>
  <c r="N16" i="1"/>
  <c r="H17" i="1"/>
  <c r="K17" i="1"/>
  <c r="N17" i="1"/>
  <c r="H18" i="1"/>
  <c r="K18" i="1"/>
  <c r="N18" i="1"/>
  <c r="F19" i="1"/>
  <c r="C19" i="1" s="1"/>
  <c r="G19" i="1"/>
  <c r="I19" i="1"/>
  <c r="J19" i="1"/>
  <c r="K19" i="1" s="1"/>
  <c r="L19" i="1"/>
  <c r="L47" i="1" s="1"/>
  <c r="M19" i="1"/>
  <c r="N19" i="1" s="1"/>
  <c r="H21" i="1"/>
  <c r="K21" i="1"/>
  <c r="N21" i="1"/>
  <c r="H22" i="1"/>
  <c r="K22" i="1"/>
  <c r="N22" i="1"/>
  <c r="H23" i="1"/>
  <c r="K23" i="1"/>
  <c r="N23" i="1"/>
  <c r="H24" i="1"/>
  <c r="K24" i="1"/>
  <c r="N24" i="1"/>
  <c r="H25" i="1"/>
  <c r="K25" i="1"/>
  <c r="N25" i="1"/>
  <c r="H26" i="1"/>
  <c r="K26" i="1"/>
  <c r="N26" i="1"/>
  <c r="H27" i="1"/>
  <c r="K27" i="1"/>
  <c r="N27" i="1"/>
  <c r="H28" i="1"/>
  <c r="K28" i="1"/>
  <c r="N28" i="1"/>
  <c r="H29" i="1"/>
  <c r="K29" i="1"/>
  <c r="N29" i="1"/>
  <c r="H30" i="1"/>
  <c r="K30" i="1"/>
  <c r="N30" i="1"/>
  <c r="H31" i="1"/>
  <c r="K31" i="1"/>
  <c r="N31" i="1"/>
  <c r="F32" i="1"/>
  <c r="G32" i="1"/>
  <c r="D32" i="1" s="1"/>
  <c r="I32" i="1"/>
  <c r="J32" i="1"/>
  <c r="L32" i="1"/>
  <c r="M32" i="1"/>
  <c r="N32" i="1"/>
  <c r="H34" i="1"/>
  <c r="K34" i="1"/>
  <c r="N34" i="1"/>
  <c r="H35" i="1"/>
  <c r="K35" i="1"/>
  <c r="N35" i="1"/>
  <c r="H36" i="1"/>
  <c r="K36" i="1"/>
  <c r="N36" i="1"/>
  <c r="H37" i="1"/>
  <c r="K37" i="1"/>
  <c r="N37" i="1"/>
  <c r="F38" i="1"/>
  <c r="G38" i="1"/>
  <c r="D38" i="1" s="1"/>
  <c r="I38" i="1"/>
  <c r="J38" i="1"/>
  <c r="K38" i="1"/>
  <c r="L38" i="1"/>
  <c r="C38" i="1" s="1"/>
  <c r="M38" i="1"/>
  <c r="H40" i="1"/>
  <c r="K40" i="1"/>
  <c r="N40" i="1"/>
  <c r="F42" i="1"/>
  <c r="F48" i="1" s="1"/>
  <c r="G42" i="1"/>
  <c r="G48" i="1" s="1"/>
  <c r="H48" i="1" s="1"/>
  <c r="I42" i="1"/>
  <c r="K42" i="1" s="1"/>
  <c r="J42" i="1"/>
  <c r="L42" i="1"/>
  <c r="L48" i="1" s="1"/>
  <c r="M42" i="1"/>
  <c r="M48" i="1" s="1"/>
  <c r="N42" i="1"/>
  <c r="H44" i="1"/>
  <c r="K44" i="1"/>
  <c r="N44" i="1"/>
  <c r="F45" i="1"/>
  <c r="C45" i="1" s="1"/>
  <c r="G45" i="1"/>
  <c r="H45" i="1" s="1"/>
  <c r="I45" i="1"/>
  <c r="J45" i="1"/>
  <c r="L45" i="1"/>
  <c r="N45" i="1" s="1"/>
  <c r="M45" i="1"/>
  <c r="G47" i="1"/>
  <c r="J48" i="1"/>
  <c r="M47" i="1" l="1"/>
  <c r="N47" i="1" s="1"/>
  <c r="H19" i="1"/>
  <c r="D19" i="1"/>
  <c r="E19" i="1" s="1"/>
  <c r="K45" i="1"/>
  <c r="H42" i="1"/>
  <c r="H32" i="1"/>
  <c r="D48" i="1"/>
  <c r="D42" i="1"/>
  <c r="E42" i="1" s="1"/>
  <c r="D47" i="1"/>
  <c r="F47" i="1"/>
  <c r="L49" i="1"/>
  <c r="L51" i="1" s="1"/>
  <c r="C42" i="1"/>
  <c r="D45" i="1"/>
  <c r="K32" i="1"/>
  <c r="I47" i="1"/>
  <c r="E17" i="1"/>
  <c r="E11" i="1"/>
  <c r="E40" i="1"/>
  <c r="E34" i="1"/>
  <c r="E27" i="1"/>
  <c r="E21" i="1"/>
  <c r="N48" i="1"/>
  <c r="G49" i="1"/>
  <c r="H38" i="1"/>
  <c r="E38" i="1"/>
  <c r="I48" i="1"/>
  <c r="K48" i="1" s="1"/>
  <c r="N38" i="1"/>
  <c r="E45" i="1"/>
  <c r="J47" i="1"/>
  <c r="E32" i="1"/>
  <c r="C48" i="1" l="1"/>
  <c r="E48" i="1" s="1"/>
  <c r="F49" i="1"/>
  <c r="C47" i="1"/>
  <c r="E47" i="1" s="1"/>
  <c r="D49" i="1"/>
  <c r="M49" i="1"/>
  <c r="H47" i="1"/>
  <c r="K47" i="1"/>
  <c r="J49" i="1"/>
  <c r="H49" i="1"/>
  <c r="G51" i="1"/>
  <c r="M51" i="1"/>
  <c r="N51" i="1" s="1"/>
  <c r="N49" i="1"/>
  <c r="I49" i="1"/>
  <c r="I51" i="1" s="1"/>
  <c r="E49" i="1" l="1"/>
  <c r="F51" i="1"/>
  <c r="C51" i="1" s="1"/>
  <c r="C49" i="1"/>
  <c r="K49" i="1"/>
  <c r="J51" i="1"/>
  <c r="K51" i="1" s="1"/>
  <c r="D51" i="1" l="1"/>
  <c r="E51" i="1" s="1"/>
  <c r="H51" i="1"/>
</calcChain>
</file>

<file path=xl/sharedStrings.xml><?xml version="1.0" encoding="utf-8"?>
<sst xmlns="http://schemas.openxmlformats.org/spreadsheetml/2006/main" count="71" uniqueCount="59">
  <si>
    <t>Amount in Lakhs</t>
  </si>
  <si>
    <t>Sr. No</t>
  </si>
  <si>
    <t>BANK NAME</t>
  </si>
  <si>
    <t>Deposits</t>
  </si>
  <si>
    <t>Advances</t>
  </si>
  <si>
    <t>A.</t>
  </si>
  <si>
    <t>PUBLIC SECTOR BANKS</t>
  </si>
  <si>
    <t>PUNJAB NATIONAL BANK</t>
  </si>
  <si>
    <t>PUNJAB &amp; SIND BANK</t>
  </si>
  <si>
    <t>UCO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</si>
  <si>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</si>
  <si>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</si>
  <si>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</si>
  <si>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</si>
  <si>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</si>
  <si>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</si>
  <si>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</si>
  <si>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</si>
  <si>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</si>
  <si>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TOTAL</t>
  </si>
  <si>
    <t>B.</t>
  </si>
  <si>
    <t>PRIVATE SECTOR BANKS</t>
  </si>
  <si>
    <t>IDBI BANK</t>
  </si>
  <si>
    <t>J&amp;K BANK</t>
  </si>
  <si>
    <t xml:space="preserve">HDFC BANK </t>
  </si>
  <si>
    <t>ICICI BANK</t>
  </si>
  <si>
    <t>KOTAK MAHINDRA BANK</t>
  </si>
  <si>
    <t>YES BANK</t>
  </si>
  <si>
    <t xml:space="preserve">FEDERAL BANK </t>
  </si>
  <si>
    <t>INDUSIND BANK</t>
  </si>
  <si>
    <t>AXIS BANK</t>
  </si>
  <si>
    <t>BANDHAN BANK</t>
  </si>
  <si>
    <t>RBL Bank</t>
  </si>
  <si>
    <t>C</t>
  </si>
  <si>
    <t>SMALL FINANCE BANK</t>
  </si>
  <si>
    <t>AU SMALL FINANCE BANK</t>
  </si>
  <si>
    <t>CAPITAL SMALL FINANCE BANK</t>
  </si>
  <si>
    <t>UJJIVAN SMALL FINANCE BANK</t>
  </si>
  <si>
    <t>JANA SMALL FINANCE BANK</t>
  </si>
  <si>
    <t>D</t>
  </si>
  <si>
    <t>REGIONAL RURAL BANKS</t>
  </si>
  <si>
    <t>PUNJAB GRAMIN BANK</t>
  </si>
  <si>
    <t>E</t>
  </si>
  <si>
    <t xml:space="preserve">COOPERATIVE BANKS </t>
  </si>
  <si>
    <t>PB. STATE COOPERATIVE BANK</t>
  </si>
  <si>
    <t>SCHEDULED COMMERCIAL BANKS</t>
  </si>
  <si>
    <t>Comm.Bks (A+B+C)</t>
  </si>
  <si>
    <t>RRBs ( D)</t>
  </si>
  <si>
    <t>TOTAL (A+B+C+D)</t>
  </si>
  <si>
    <t xml:space="preserve">SYSTEM                                                            </t>
  </si>
  <si>
    <t>G. TOTAL (A+B+C+D+E)</t>
  </si>
  <si>
    <t>SLBC Punjab</t>
  </si>
  <si>
    <t>AGG TOTAL</t>
  </si>
  <si>
    <t>OVERALL CD RATIO</t>
  </si>
  <si>
    <t>RURAL</t>
  </si>
  <si>
    <t>CD RATIO</t>
  </si>
  <si>
    <t>SEMI URBAN</t>
  </si>
  <si>
    <t>URBAN</t>
  </si>
  <si>
    <t>BANKWISE/ AREA WISE CD RATIO AS ON 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</si>
</sst>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b/>
      <sz val="22"/>
      <name val="Tahoma"/>
      <family val="2"/>
    </font>
    <font>
      <b/>
      <sz val="26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5" fillId="0" borderId="0" xfId="0" applyFont="1" applyFill="1" applyBorder="1"/>
    <xf numFmtId="0" fontId="5" fillId="0" borderId="0" xfId="0" applyFont="1"/>
    <xf numFmtId="0" fontId="5" fillId="0" borderId="1" xfId="0" applyFont="1" applyBorder="1"/>
    <xf numFmtId="9" fontId="5" fillId="0" borderId="0" xfId="1" applyFont="1" applyFill="1"/>
    <xf numFmtId="0" fontId="5" fillId="0" borderId="0" xfId="0" applyFont="1" applyFill="1"/>
    <xf numFmtId="0" fontId="2" fillId="0" borderId="0" xfId="0" applyFont="1" applyFill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/>
    <xf numFmtId="0" fontId="4" fillId="0" borderId="0" xfId="0" applyFont="1" applyFill="1" applyBorder="1"/>
    <xf numFmtId="0" fontId="4" fillId="0" borderId="0" xfId="0" applyFont="1"/>
    <xf numFmtId="0" fontId="6" fillId="0" borderId="0" xfId="0" applyFont="1" applyFill="1" applyBorder="1"/>
    <xf numFmtId="0" fontId="6" fillId="0" borderId="0" xfId="0" applyFont="1"/>
    <xf numFmtId="0" fontId="5" fillId="2" borderId="0" xfId="0" applyFont="1" applyFill="1"/>
    <xf numFmtId="0" fontId="7" fillId="0" borderId="2" xfId="0" applyFont="1" applyFill="1" applyBorder="1" applyAlignment="1">
      <alignment horizontal="center"/>
    </xf>
    <xf numFmtId="0" fontId="7" fillId="0" borderId="0" xfId="0" applyFont="1" applyFill="1"/>
    <xf numFmtId="9" fontId="7" fillId="0" borderId="0" xfId="1" applyFont="1" applyFill="1" applyBorder="1" applyAlignment="1">
      <alignment horizontal="center"/>
    </xf>
    <xf numFmtId="9" fontId="7" fillId="0" borderId="0" xfId="1" applyFont="1" applyFill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2" xfId="0" applyFont="1" applyFill="1" applyBorder="1"/>
    <xf numFmtId="9" fontId="7" fillId="0" borderId="2" xfId="1" applyFont="1" applyFill="1" applyBorder="1" applyAlignment="1">
      <alignment horizontal="center"/>
    </xf>
    <xf numFmtId="9" fontId="7" fillId="0" borderId="2" xfId="1" applyFont="1" applyFill="1" applyBorder="1"/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top" wrapText="1"/>
    </xf>
    <xf numFmtId="9" fontId="7" fillId="0" borderId="2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9" fontId="7" fillId="0" borderId="2" xfId="1" quotePrefix="1" applyFont="1" applyFill="1" applyBorder="1"/>
    <xf numFmtId="0" fontId="7" fillId="0" borderId="2" xfId="0" applyFont="1" applyFill="1" applyBorder="1" applyAlignment="1">
      <alignment vertical="center"/>
    </xf>
    <xf numFmtId="1" fontId="7" fillId="0" borderId="2" xfId="0" applyNumberFormat="1" applyFont="1" applyFill="1" applyBorder="1" applyAlignment="1">
      <alignment vertical="center"/>
    </xf>
    <xf numFmtId="10" fontId="7" fillId="0" borderId="2" xfId="1" applyNumberFormat="1" applyFont="1" applyFill="1" applyBorder="1" applyAlignment="1">
      <alignment vertical="center"/>
    </xf>
    <xf numFmtId="1" fontId="7" fillId="0" borderId="2" xfId="1" applyNumberFormat="1" applyFont="1" applyFill="1" applyBorder="1" applyAlignment="1">
      <alignment horizontal="right" vertical="center" wrapText="1"/>
    </xf>
    <xf numFmtId="10" fontId="7" fillId="0" borderId="2" xfId="0" applyNumberFormat="1" applyFont="1" applyFill="1" applyBorder="1" applyAlignment="1">
      <alignment vertical="center"/>
    </xf>
    <xf numFmtId="1" fontId="7" fillId="0" borderId="2" xfId="0" applyNumberFormat="1" applyFont="1" applyFill="1" applyBorder="1" applyAlignment="1">
      <alignment vertical="center" wrapText="1"/>
    </xf>
    <xf numFmtId="1" fontId="7" fillId="0" borderId="2" xfId="0" applyNumberFormat="1" applyFont="1" applyFill="1" applyBorder="1" applyAlignment="1">
      <alignment horizontal="right" vertical="center"/>
    </xf>
    <xf numFmtId="1" fontId="7" fillId="0" borderId="2" xfId="0" applyNumberFormat="1" applyFont="1" applyFill="1" applyBorder="1" applyAlignment="1">
      <alignment horizontal="center" vertical="center"/>
    </xf>
    <xf numFmtId="10" fontId="7" fillId="0" borderId="2" xfId="1" applyNumberFormat="1" applyFont="1" applyFill="1" applyBorder="1"/>
    <xf numFmtId="9" fontId="7" fillId="0" borderId="2" xfId="1" applyFont="1" applyFill="1" applyBorder="1" applyAlignment="1">
      <alignment horizontal="right" vertical="center" wrapText="1"/>
    </xf>
    <xf numFmtId="9" fontId="7" fillId="0" borderId="2" xfId="1" applyFont="1" applyFill="1" applyBorder="1" applyAlignment="1">
      <alignment vertical="center" wrapText="1"/>
    </xf>
    <xf numFmtId="10" fontId="7" fillId="3" borderId="2" xfId="1" applyNumberFormat="1" applyFont="1" applyFill="1" applyBorder="1" applyAlignment="1">
      <alignment vertical="center"/>
    </xf>
    <xf numFmtId="1" fontId="7" fillId="3" borderId="2" xfId="0" applyNumberFormat="1" applyFont="1" applyFill="1" applyBorder="1" applyAlignment="1">
      <alignment horizontal="right" vertical="center"/>
    </xf>
    <xf numFmtId="1" fontId="7" fillId="3" borderId="2" xfId="0" applyNumberFormat="1" applyFont="1" applyFill="1" applyBorder="1" applyAlignment="1">
      <alignment horizontal="center" vertical="center"/>
    </xf>
    <xf numFmtId="10" fontId="7" fillId="3" borderId="2" xfId="0" applyNumberFormat="1" applyFont="1" applyFill="1" applyBorder="1" applyAlignment="1">
      <alignment vertical="center"/>
    </xf>
    <xf numFmtId="1" fontId="7" fillId="3" borderId="2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horizontal="right"/>
    </xf>
    <xf numFmtId="10" fontId="7" fillId="0" borderId="2" xfId="0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/>
    <xf numFmtId="0" fontId="7" fillId="0" borderId="3" xfId="0" applyFont="1" applyFill="1" applyBorder="1" applyAlignment="1">
      <alignment horizontal="right"/>
    </xf>
    <xf numFmtId="0" fontId="8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tabSelected="1" view="pageBreakPreview" zoomScale="43" zoomScaleNormal="70" zoomScaleSheetLayoutView="43" workbookViewId="0">
      <pane xSplit="2" ySplit="11" topLeftCell="C39" activePane="bottomRight" state="frozen"/>
      <selection pane="topRight" activeCell="C1" sqref="C1"/>
      <selection pane="bottomLeft" activeCell="A10" sqref="A10"/>
      <selection pane="bottomRight" activeCell="N1" sqref="N1"/>
    </sheetView>
  </sheetViews>
  <sheetFormatPr defaultRowHeight="13.2" x14ac:dyDescent="0.25"/>
  <cols>
    <col min="1" max="1" width="9" style="2" bestFit="1" customWidth="1"/>
    <col min="2" max="2" width="101.88671875" style="2" bestFit="1" customWidth="1"/>
    <col min="3" max="3" width="33.109375" style="5" customWidth="1"/>
    <col min="4" max="4" width="22.88671875" style="5" customWidth="1"/>
    <col min="5" max="5" width="29.77734375" style="4" bestFit="1" customWidth="1"/>
    <col min="6" max="6" width="31" style="5" customWidth="1"/>
    <col min="7" max="7" width="29" style="5" bestFit="1" customWidth="1"/>
    <col min="8" max="8" width="24.109375" style="4" bestFit="1" customWidth="1"/>
    <col min="9" max="9" width="26.33203125" style="4" customWidth="1"/>
    <col min="10" max="10" width="23.6640625" style="4" bestFit="1" customWidth="1"/>
    <col min="11" max="11" width="21.77734375" style="5" bestFit="1" customWidth="1"/>
    <col min="12" max="13" width="23.6640625" style="5" bestFit="1" customWidth="1"/>
    <col min="14" max="14" width="28" style="5" bestFit="1" customWidth="1"/>
    <col min="15" max="15" width="8.88671875" style="1" customWidth="1"/>
    <col min="16" max="16384" width="8.88671875" style="2"/>
  </cols>
  <sheetData>
    <row r="1" spans="1:15" s="7" customFormat="1" ht="72.599999999999994" customHeight="1" thickBot="1" x14ac:dyDescent="0.5">
      <c r="A1" s="16"/>
      <c r="B1" s="16"/>
      <c r="C1" s="16"/>
      <c r="D1" s="16"/>
      <c r="E1" s="17"/>
      <c r="F1" s="16"/>
      <c r="G1" s="16"/>
      <c r="H1" s="17"/>
      <c r="I1" s="18"/>
      <c r="J1" s="18"/>
      <c r="K1" s="19"/>
      <c r="L1" s="16"/>
      <c r="M1" s="16"/>
      <c r="N1" s="20"/>
      <c r="O1" s="6"/>
    </row>
    <row r="2" spans="1:15" s="9" customFormat="1" ht="32.4" thickBot="1" x14ac:dyDescent="0.55000000000000004">
      <c r="A2" s="51" t="s">
        <v>58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  <c r="O2" s="8"/>
    </row>
    <row r="3" spans="1:15" s="11" customFormat="1" ht="21.6" customHeight="1" thickBot="1" x14ac:dyDescent="0.5">
      <c r="A3" s="21"/>
      <c r="B3" s="21"/>
      <c r="C3" s="21"/>
      <c r="D3" s="21"/>
      <c r="E3" s="22"/>
      <c r="F3" s="21"/>
      <c r="G3" s="21"/>
      <c r="H3" s="22"/>
      <c r="I3" s="23"/>
      <c r="J3" s="23"/>
      <c r="K3" s="24"/>
      <c r="L3" s="21"/>
      <c r="M3" s="15" t="s">
        <v>0</v>
      </c>
      <c r="N3" s="15"/>
      <c r="O3" s="10"/>
    </row>
    <row r="4" spans="1:15" s="13" customFormat="1" ht="55.8" thickBot="1" x14ac:dyDescent="0.4">
      <c r="A4" s="25" t="s">
        <v>1</v>
      </c>
      <c r="B4" s="25" t="s">
        <v>2</v>
      </c>
      <c r="C4" s="26" t="s">
        <v>52</v>
      </c>
      <c r="D4" s="26"/>
      <c r="E4" s="25" t="s">
        <v>53</v>
      </c>
      <c r="F4" s="26" t="s">
        <v>54</v>
      </c>
      <c r="G4" s="26"/>
      <c r="H4" s="26"/>
      <c r="I4" s="26" t="s">
        <v>56</v>
      </c>
      <c r="J4" s="26"/>
      <c r="K4" s="26"/>
      <c r="L4" s="26" t="s">
        <v>57</v>
      </c>
      <c r="M4" s="26"/>
      <c r="N4" s="26"/>
      <c r="O4" s="12"/>
    </row>
    <row r="5" spans="1:15" ht="108.6" customHeight="1" thickBot="1" x14ac:dyDescent="0.3">
      <c r="A5" s="25"/>
      <c r="B5" s="25"/>
      <c r="C5" s="27" t="s">
        <v>3</v>
      </c>
      <c r="D5" s="27" t="s">
        <v>4</v>
      </c>
      <c r="E5" s="28"/>
      <c r="F5" s="27" t="s">
        <v>3</v>
      </c>
      <c r="G5" s="27" t="s">
        <v>4</v>
      </c>
      <c r="H5" s="28" t="s">
        <v>55</v>
      </c>
      <c r="I5" s="27" t="s">
        <v>3</v>
      </c>
      <c r="J5" s="27" t="s">
        <v>4</v>
      </c>
      <c r="K5" s="28" t="s">
        <v>55</v>
      </c>
      <c r="L5" s="27" t="s">
        <v>3</v>
      </c>
      <c r="M5" s="27" t="s">
        <v>4</v>
      </c>
      <c r="N5" s="28" t="s">
        <v>55</v>
      </c>
    </row>
    <row r="6" spans="1:15" ht="30.6" customHeight="1" thickBot="1" x14ac:dyDescent="0.5">
      <c r="A6" s="29" t="s">
        <v>5</v>
      </c>
      <c r="B6" s="21" t="s">
        <v>6</v>
      </c>
      <c r="C6" s="21"/>
      <c r="D6" s="21"/>
      <c r="E6" s="30"/>
      <c r="F6" s="21"/>
      <c r="G6" s="21"/>
      <c r="H6" s="30"/>
      <c r="I6" s="23"/>
      <c r="J6" s="23"/>
      <c r="K6" s="30"/>
      <c r="L6" s="23"/>
      <c r="M6" s="23"/>
      <c r="N6" s="30"/>
    </row>
    <row r="7" spans="1:15" ht="36" customHeight="1" thickBot="1" x14ac:dyDescent="0.5">
      <c r="A7" s="24">
        <v>1</v>
      </c>
      <c r="B7" s="31" t="s">
        <v>7</v>
      </c>
      <c r="C7" s="32">
        <f>F7+I7+L7</f>
        <v>12463063.883777499</v>
      </c>
      <c r="D7" s="32">
        <f>G7+J7+M7</f>
        <v>4806465.9891893994</v>
      </c>
      <c r="E7" s="33">
        <f t="shared" ref="E7:E19" si="0">D7/C7</f>
        <v>0.3856568524410533</v>
      </c>
      <c r="F7" s="32">
        <v>3827194.5273388997</v>
      </c>
      <c r="G7" s="32">
        <v>992870.42982620001</v>
      </c>
      <c r="H7" s="33">
        <f t="shared" ref="H7:H19" si="1">G7/F7</f>
        <v>0.25942512791910693</v>
      </c>
      <c r="I7" s="34">
        <v>3859223.6126843998</v>
      </c>
      <c r="J7" s="34">
        <v>1253861.5593631999</v>
      </c>
      <c r="K7" s="35">
        <f t="shared" ref="K7:K19" si="2">J7/I7</f>
        <v>0.32489995014594103</v>
      </c>
      <c r="L7" s="32">
        <v>4776645.7437542006</v>
      </c>
      <c r="M7" s="36">
        <v>2559734</v>
      </c>
      <c r="N7" s="35">
        <f t="shared" ref="N7:N19" si="3">M7/L7</f>
        <v>0.53588525030289968</v>
      </c>
    </row>
    <row r="8" spans="1:15" ht="36" customHeight="1" thickBot="1" x14ac:dyDescent="0.5">
      <c r="A8" s="24">
        <v>2</v>
      </c>
      <c r="B8" s="31" t="s">
        <v>8</v>
      </c>
      <c r="C8" s="32">
        <f t="shared" ref="C8:C51" si="4">F8+I8+L8</f>
        <v>3855418</v>
      </c>
      <c r="D8" s="32">
        <f t="shared" ref="D8:D51" si="5">G8+J8+M8</f>
        <v>1478302.7517200001</v>
      </c>
      <c r="E8" s="33">
        <f t="shared" si="0"/>
        <v>0.38343514288723041</v>
      </c>
      <c r="F8" s="32">
        <v>1434589</v>
      </c>
      <c r="G8" s="32">
        <v>533910.86581999995</v>
      </c>
      <c r="H8" s="33">
        <f t="shared" si="1"/>
        <v>0.37216991474213168</v>
      </c>
      <c r="I8" s="34">
        <v>1080823</v>
      </c>
      <c r="J8" s="34">
        <v>438407.12151999999</v>
      </c>
      <c r="K8" s="35">
        <f t="shared" si="2"/>
        <v>0.40562341985690531</v>
      </c>
      <c r="L8" s="32">
        <v>1340006</v>
      </c>
      <c r="M8" s="32">
        <v>505984.76438000001</v>
      </c>
      <c r="N8" s="35">
        <f t="shared" si="3"/>
        <v>0.37759887969158346</v>
      </c>
    </row>
    <row r="9" spans="1:15" ht="36" customHeight="1" thickBot="1" x14ac:dyDescent="0.5">
      <c r="A9" s="24">
        <v>3</v>
      </c>
      <c r="B9" s="31" t="s">
        <v>9</v>
      </c>
      <c r="C9" s="32">
        <f t="shared" si="4"/>
        <v>986586.46851909999</v>
      </c>
      <c r="D9" s="32">
        <f t="shared" si="5"/>
        <v>431186.2850724</v>
      </c>
      <c r="E9" s="33">
        <f t="shared" si="0"/>
        <v>0.43704865091006706</v>
      </c>
      <c r="F9" s="32">
        <v>340131.40237519995</v>
      </c>
      <c r="G9" s="32">
        <v>92992.4368426</v>
      </c>
      <c r="H9" s="33">
        <f t="shared" si="1"/>
        <v>0.27340150363423299</v>
      </c>
      <c r="I9" s="34">
        <v>294396.0252929001</v>
      </c>
      <c r="J9" s="34">
        <v>123264.63346540001</v>
      </c>
      <c r="K9" s="35">
        <f t="shared" si="2"/>
        <v>0.41870345682405774</v>
      </c>
      <c r="L9" s="32">
        <v>352059.040851</v>
      </c>
      <c r="M9" s="32">
        <v>214929.21476440001</v>
      </c>
      <c r="N9" s="35">
        <f t="shared" si="3"/>
        <v>0.61049196249831095</v>
      </c>
    </row>
    <row r="10" spans="1:15" ht="36" customHeight="1" thickBot="1" x14ac:dyDescent="0.5">
      <c r="A10" s="24">
        <v>4</v>
      </c>
      <c r="B10" s="31" t="s">
        <v>10</v>
      </c>
      <c r="C10" s="32">
        <f t="shared" si="4"/>
        <v>1420390.04581</v>
      </c>
      <c r="D10" s="32">
        <f t="shared" si="5"/>
        <v>706192.44640120002</v>
      </c>
      <c r="E10" s="33">
        <f t="shared" si="0"/>
        <v>0.497182058184928</v>
      </c>
      <c r="F10" s="32">
        <v>92462.201809999999</v>
      </c>
      <c r="G10" s="32">
        <v>51664.784152100001</v>
      </c>
      <c r="H10" s="33">
        <f t="shared" si="1"/>
        <v>0.55876653530559051</v>
      </c>
      <c r="I10" s="34">
        <v>483263.00134999992</v>
      </c>
      <c r="J10" s="34">
        <v>240779.78211099998</v>
      </c>
      <c r="K10" s="35">
        <f t="shared" si="2"/>
        <v>0.49823756720125334</v>
      </c>
      <c r="L10" s="32">
        <v>844664.84265000001</v>
      </c>
      <c r="M10" s="32">
        <v>413747.88013810001</v>
      </c>
      <c r="N10" s="35">
        <f t="shared" si="3"/>
        <v>0.48983674854991316</v>
      </c>
    </row>
    <row r="11" spans="1:15" ht="36" customHeight="1" thickBot="1" x14ac:dyDescent="0.5">
      <c r="A11" s="24">
        <v>5</v>
      </c>
      <c r="B11" s="31" t="s">
        <v>11</v>
      </c>
      <c r="C11" s="32">
        <f t="shared" si="4"/>
        <v>1507376</v>
      </c>
      <c r="D11" s="32">
        <f t="shared" si="5"/>
        <v>724262</v>
      </c>
      <c r="E11" s="33">
        <f t="shared" si="0"/>
        <v>0.48047865960450475</v>
      </c>
      <c r="F11" s="32">
        <v>276128</v>
      </c>
      <c r="G11" s="32">
        <v>118003</v>
      </c>
      <c r="H11" s="33">
        <f t="shared" si="1"/>
        <v>0.42734891065013325</v>
      </c>
      <c r="I11" s="34">
        <v>474596</v>
      </c>
      <c r="J11" s="34">
        <v>225519</v>
      </c>
      <c r="K11" s="35">
        <f t="shared" si="2"/>
        <v>0.47518099604716435</v>
      </c>
      <c r="L11" s="32">
        <v>756652</v>
      </c>
      <c r="M11" s="32">
        <v>380740</v>
      </c>
      <c r="N11" s="35">
        <f t="shared" si="3"/>
        <v>0.50319037020981905</v>
      </c>
    </row>
    <row r="12" spans="1:15" ht="36" customHeight="1" thickBot="1" x14ac:dyDescent="0.5">
      <c r="A12" s="24">
        <v>6</v>
      </c>
      <c r="B12" s="31" t="s">
        <v>12</v>
      </c>
      <c r="C12" s="32">
        <f t="shared" si="4"/>
        <v>125559.55029</v>
      </c>
      <c r="D12" s="32">
        <f t="shared" si="5"/>
        <v>114320.63827</v>
      </c>
      <c r="E12" s="33">
        <f t="shared" si="0"/>
        <v>0.91048938934519974</v>
      </c>
      <c r="F12" s="32">
        <v>1559.97857</v>
      </c>
      <c r="G12" s="32">
        <v>654.14745000000005</v>
      </c>
      <c r="H12" s="33">
        <f t="shared" si="1"/>
        <v>0.41933104888742162</v>
      </c>
      <c r="I12" s="34">
        <v>37507.291099999995</v>
      </c>
      <c r="J12" s="34">
        <v>26781.391230000001</v>
      </c>
      <c r="K12" s="35">
        <f t="shared" si="2"/>
        <v>0.7140316041112339</v>
      </c>
      <c r="L12" s="32">
        <v>86492.280620000005</v>
      </c>
      <c r="M12" s="32">
        <v>86885.099589999998</v>
      </c>
      <c r="N12" s="35">
        <f t="shared" si="3"/>
        <v>1.0045416650732777</v>
      </c>
    </row>
    <row r="13" spans="1:15" ht="36" customHeight="1" thickBot="1" x14ac:dyDescent="0.5">
      <c r="A13" s="24">
        <v>7</v>
      </c>
      <c r="B13" s="31" t="s">
        <v>13</v>
      </c>
      <c r="C13" s="32">
        <f t="shared" si="4"/>
        <v>2333837.1590860998</v>
      </c>
      <c r="D13" s="32">
        <f t="shared" si="5"/>
        <v>1167100.884852577</v>
      </c>
      <c r="E13" s="33">
        <f t="shared" si="0"/>
        <v>0.50007811398015378</v>
      </c>
      <c r="F13" s="32">
        <v>516467.79283069988</v>
      </c>
      <c r="G13" s="32">
        <v>186007.5139589</v>
      </c>
      <c r="H13" s="33">
        <f t="shared" si="1"/>
        <v>0.36015317226155469</v>
      </c>
      <c r="I13" s="34">
        <v>760827.42995560006</v>
      </c>
      <c r="J13" s="34">
        <v>415016.7153787</v>
      </c>
      <c r="K13" s="35">
        <f t="shared" si="2"/>
        <v>0.54548074772083244</v>
      </c>
      <c r="L13" s="32">
        <v>1056541.9362998002</v>
      </c>
      <c r="M13" s="32">
        <v>566076.65551497706</v>
      </c>
      <c r="N13" s="35">
        <f t="shared" si="3"/>
        <v>0.53578247683899727</v>
      </c>
    </row>
    <row r="14" spans="1:15" ht="36" customHeight="1" thickBot="1" x14ac:dyDescent="0.5">
      <c r="A14" s="24">
        <v>8</v>
      </c>
      <c r="B14" s="31" t="s">
        <v>14</v>
      </c>
      <c r="C14" s="32">
        <f t="shared" si="4"/>
        <v>1028832.244515</v>
      </c>
      <c r="D14" s="32">
        <f t="shared" si="5"/>
        <v>450356.80295000004</v>
      </c>
      <c r="E14" s="33">
        <f t="shared" si="0"/>
        <v>0.43773589460379125</v>
      </c>
      <c r="F14" s="32">
        <v>148154.26666299999</v>
      </c>
      <c r="G14" s="32">
        <v>55810.542837999994</v>
      </c>
      <c r="H14" s="33">
        <f t="shared" si="1"/>
        <v>0.37670560622428639</v>
      </c>
      <c r="I14" s="34">
        <v>383642.36182799999</v>
      </c>
      <c r="J14" s="34">
        <v>132509.68615200001</v>
      </c>
      <c r="K14" s="35">
        <f t="shared" si="2"/>
        <v>0.34539899483626013</v>
      </c>
      <c r="L14" s="32">
        <v>497035.61602399999</v>
      </c>
      <c r="M14" s="32">
        <v>262036.57396000001</v>
      </c>
      <c r="N14" s="35">
        <f t="shared" si="3"/>
        <v>0.52719878719384816</v>
      </c>
    </row>
    <row r="15" spans="1:15" ht="36" customHeight="1" thickBot="1" x14ac:dyDescent="0.5">
      <c r="A15" s="24">
        <v>9</v>
      </c>
      <c r="B15" s="31" t="s">
        <v>15</v>
      </c>
      <c r="C15" s="32">
        <f t="shared" si="4"/>
        <v>1229976.6433995001</v>
      </c>
      <c r="D15" s="32">
        <f t="shared" si="5"/>
        <v>688041.46230159991</v>
      </c>
      <c r="E15" s="33">
        <f t="shared" si="0"/>
        <v>0.55939392507482111</v>
      </c>
      <c r="F15" s="32">
        <v>164843.17318909997</v>
      </c>
      <c r="G15" s="32">
        <v>41917.570687500011</v>
      </c>
      <c r="H15" s="33">
        <f t="shared" si="1"/>
        <v>0.25428757452645151</v>
      </c>
      <c r="I15" s="34">
        <v>414311.78166050004</v>
      </c>
      <c r="J15" s="34">
        <v>140483.44300230002</v>
      </c>
      <c r="K15" s="35">
        <f t="shared" si="2"/>
        <v>0.33907663074234401</v>
      </c>
      <c r="L15" s="32">
        <v>650821.68854990008</v>
      </c>
      <c r="M15" s="32">
        <v>505640.44861179992</v>
      </c>
      <c r="N15" s="35">
        <f t="shared" si="3"/>
        <v>0.77692624186882986</v>
      </c>
    </row>
    <row r="16" spans="1:15" ht="36" customHeight="1" thickBot="1" x14ac:dyDescent="0.5">
      <c r="A16" s="24">
        <v>10</v>
      </c>
      <c r="B16" s="31" t="s">
        <v>16</v>
      </c>
      <c r="C16" s="32">
        <f t="shared" si="4"/>
        <v>742036</v>
      </c>
      <c r="D16" s="32">
        <f t="shared" si="5"/>
        <v>282916</v>
      </c>
      <c r="E16" s="33">
        <f t="shared" si="0"/>
        <v>0.38126991143286848</v>
      </c>
      <c r="F16" s="32">
        <v>104754</v>
      </c>
      <c r="G16" s="32">
        <v>16736</v>
      </c>
      <c r="H16" s="33">
        <f t="shared" si="1"/>
        <v>0.15976478225175172</v>
      </c>
      <c r="I16" s="34">
        <v>167883</v>
      </c>
      <c r="J16" s="34">
        <v>41550</v>
      </c>
      <c r="K16" s="35">
        <f t="shared" si="2"/>
        <v>0.24749379031825736</v>
      </c>
      <c r="L16" s="32">
        <v>469399</v>
      </c>
      <c r="M16" s="32">
        <v>224630</v>
      </c>
      <c r="N16" s="35">
        <f t="shared" si="3"/>
        <v>0.47854810086940963</v>
      </c>
    </row>
    <row r="17" spans="1:15" ht="36" customHeight="1" thickBot="1" x14ac:dyDescent="0.5">
      <c r="A17" s="24">
        <v>11</v>
      </c>
      <c r="B17" s="31" t="s">
        <v>17</v>
      </c>
      <c r="C17" s="32">
        <f t="shared" si="4"/>
        <v>13678474</v>
      </c>
      <c r="D17" s="32">
        <f t="shared" si="5"/>
        <v>8133200</v>
      </c>
      <c r="E17" s="33">
        <f t="shared" si="0"/>
        <v>0.59459849103050533</v>
      </c>
      <c r="F17" s="32">
        <v>2486449</v>
      </c>
      <c r="G17" s="32">
        <v>2016547</v>
      </c>
      <c r="H17" s="33">
        <f t="shared" si="1"/>
        <v>0.81101482475610798</v>
      </c>
      <c r="I17" s="34">
        <v>4803181</v>
      </c>
      <c r="J17" s="34">
        <v>1525633</v>
      </c>
      <c r="K17" s="35">
        <f t="shared" si="2"/>
        <v>0.31762971247596122</v>
      </c>
      <c r="L17" s="32">
        <v>6388844</v>
      </c>
      <c r="M17" s="32">
        <v>4591020</v>
      </c>
      <c r="N17" s="35">
        <f t="shared" si="3"/>
        <v>0.71859948372506821</v>
      </c>
    </row>
    <row r="18" spans="1:15" s="14" customFormat="1" ht="36" customHeight="1" thickBot="1" x14ac:dyDescent="0.5">
      <c r="A18" s="24">
        <v>12</v>
      </c>
      <c r="B18" s="31" t="s">
        <v>18</v>
      </c>
      <c r="C18" s="32">
        <f t="shared" si="4"/>
        <v>1943542.0471359999</v>
      </c>
      <c r="D18" s="32">
        <f t="shared" si="5"/>
        <v>1096672.5928527</v>
      </c>
      <c r="E18" s="33">
        <f t="shared" si="0"/>
        <v>0.56426491748339314</v>
      </c>
      <c r="F18" s="32">
        <v>297775.48739330005</v>
      </c>
      <c r="G18" s="32">
        <v>117576.55715380002</v>
      </c>
      <c r="H18" s="33">
        <f t="shared" si="1"/>
        <v>0.39484968418003336</v>
      </c>
      <c r="I18" s="34">
        <v>580348.1882365999</v>
      </c>
      <c r="J18" s="34">
        <v>305010.72554580006</v>
      </c>
      <c r="K18" s="35">
        <f t="shared" si="2"/>
        <v>0.52556505168488854</v>
      </c>
      <c r="L18" s="32">
        <v>1065418.3715061001</v>
      </c>
      <c r="M18" s="32">
        <v>674085.31015310006</v>
      </c>
      <c r="N18" s="35">
        <f t="shared" si="3"/>
        <v>0.6326954069697498</v>
      </c>
      <c r="O18" s="1"/>
    </row>
    <row r="19" spans="1:15" ht="30.6" customHeight="1" thickBot="1" x14ac:dyDescent="0.3">
      <c r="A19" s="29"/>
      <c r="B19" s="31" t="s">
        <v>19</v>
      </c>
      <c r="C19" s="32">
        <f t="shared" si="4"/>
        <v>41315092.042533204</v>
      </c>
      <c r="D19" s="32">
        <f t="shared" si="5"/>
        <v>20079017.853609879</v>
      </c>
      <c r="E19" s="33">
        <f t="shared" si="0"/>
        <v>0.48599717103229156</v>
      </c>
      <c r="F19" s="37">
        <f>SUM(F7:F18)</f>
        <v>9690508.8301701993</v>
      </c>
      <c r="G19" s="37">
        <f>SUM(G7:G18)</f>
        <v>4224690.8487291001</v>
      </c>
      <c r="H19" s="33">
        <f t="shared" si="1"/>
        <v>0.43596171499024367</v>
      </c>
      <c r="I19" s="34">
        <f>SUM(I7:I18)</f>
        <v>13340002.692108</v>
      </c>
      <c r="J19" s="34">
        <f>SUM(J7:J18)</f>
        <v>4868817.0577683998</v>
      </c>
      <c r="K19" s="35">
        <f t="shared" si="2"/>
        <v>0.3649787162823297</v>
      </c>
      <c r="L19" s="38">
        <f>SUM(L7:L18)</f>
        <v>18284580.520255003</v>
      </c>
      <c r="M19" s="38">
        <f>SUM(M7:M18)</f>
        <v>10985509.947112378</v>
      </c>
      <c r="N19" s="35">
        <f t="shared" si="3"/>
        <v>0.60080732696837225</v>
      </c>
    </row>
    <row r="20" spans="1:15" ht="30.6" customHeight="1" thickBot="1" x14ac:dyDescent="0.5">
      <c r="A20" s="24" t="s">
        <v>20</v>
      </c>
      <c r="B20" s="21" t="s">
        <v>21</v>
      </c>
      <c r="C20" s="32"/>
      <c r="D20" s="32"/>
      <c r="E20" s="39"/>
      <c r="F20" s="21"/>
      <c r="G20" s="21"/>
      <c r="H20" s="39"/>
      <c r="I20" s="40"/>
      <c r="J20" s="40"/>
      <c r="K20" s="35"/>
      <c r="L20" s="41"/>
      <c r="M20" s="41"/>
      <c r="N20" s="35"/>
    </row>
    <row r="21" spans="1:15" ht="36" customHeight="1" thickBot="1" x14ac:dyDescent="0.5">
      <c r="A21" s="24">
        <v>13</v>
      </c>
      <c r="B21" s="31" t="s">
        <v>22</v>
      </c>
      <c r="C21" s="32">
        <f t="shared" si="4"/>
        <v>540410</v>
      </c>
      <c r="D21" s="32">
        <f t="shared" si="5"/>
        <v>245177.65888554498</v>
      </c>
      <c r="E21" s="33">
        <f t="shared" ref="E21:E32" si="6">D21/C21</f>
        <v>0.45368823464692543</v>
      </c>
      <c r="F21" s="37">
        <v>37436</v>
      </c>
      <c r="G21" s="37">
        <v>28484.075689400008</v>
      </c>
      <c r="H21" s="33">
        <f t="shared" ref="H21:H32" si="7">G21/F21</f>
        <v>0.76087390985682257</v>
      </c>
      <c r="I21" s="38">
        <v>191416</v>
      </c>
      <c r="J21" s="38">
        <v>84653.26046239998</v>
      </c>
      <c r="K21" s="35">
        <f t="shared" ref="K21:K32" si="8">J21/I21</f>
        <v>0.44224756792744585</v>
      </c>
      <c r="L21" s="32">
        <v>311558</v>
      </c>
      <c r="M21" s="32">
        <v>132040.32273374498</v>
      </c>
      <c r="N21" s="35">
        <f t="shared" ref="N21:N32" si="9">M21/L21</f>
        <v>0.42380655522806343</v>
      </c>
    </row>
    <row r="22" spans="1:15" ht="36" customHeight="1" thickBot="1" x14ac:dyDescent="0.5">
      <c r="A22" s="24">
        <v>14</v>
      </c>
      <c r="B22" s="31" t="s">
        <v>23</v>
      </c>
      <c r="C22" s="32">
        <f t="shared" si="4"/>
        <v>106526.01710094097</v>
      </c>
      <c r="D22" s="32">
        <f t="shared" si="5"/>
        <v>104407.02813259998</v>
      </c>
      <c r="E22" s="33">
        <f t="shared" si="6"/>
        <v>0.98010824936472474</v>
      </c>
      <c r="F22" s="37">
        <v>0</v>
      </c>
      <c r="G22" s="37">
        <v>0</v>
      </c>
      <c r="H22" s="33" t="e">
        <f t="shared" si="7"/>
        <v>#DIV/0!</v>
      </c>
      <c r="I22" s="38">
        <v>10285.300323299996</v>
      </c>
      <c r="J22" s="38">
        <v>11619.286588299992</v>
      </c>
      <c r="K22" s="35">
        <f t="shared" si="8"/>
        <v>1.1296983289810241</v>
      </c>
      <c r="L22" s="32">
        <v>96240.716777640977</v>
      </c>
      <c r="M22" s="32">
        <v>92787.741544299992</v>
      </c>
      <c r="N22" s="35">
        <f t="shared" si="9"/>
        <v>0.96412147219020716</v>
      </c>
    </row>
    <row r="23" spans="1:15" ht="36" customHeight="1" thickBot="1" x14ac:dyDescent="0.5">
      <c r="A23" s="24">
        <v>15</v>
      </c>
      <c r="B23" s="31" t="s">
        <v>24</v>
      </c>
      <c r="C23" s="32">
        <f t="shared" si="4"/>
        <v>7927504.4088862995</v>
      </c>
      <c r="D23" s="32">
        <f t="shared" si="5"/>
        <v>8919165.2368630245</v>
      </c>
      <c r="E23" s="33">
        <f t="shared" si="6"/>
        <v>1.1250911733161735</v>
      </c>
      <c r="F23" s="37">
        <v>1499263.7966368</v>
      </c>
      <c r="G23" s="37">
        <v>1022431.5125858998</v>
      </c>
      <c r="H23" s="33">
        <f t="shared" si="7"/>
        <v>0.68195571378396069</v>
      </c>
      <c r="I23" s="38">
        <v>2433892.6834368994</v>
      </c>
      <c r="J23" s="38">
        <v>3028202.3111670436</v>
      </c>
      <c r="K23" s="35">
        <f t="shared" si="8"/>
        <v>1.2441807035184969</v>
      </c>
      <c r="L23" s="32">
        <v>3994347.9288125997</v>
      </c>
      <c r="M23" s="32">
        <v>4868531.4131100802</v>
      </c>
      <c r="N23" s="35">
        <f t="shared" si="9"/>
        <v>1.218855117249976</v>
      </c>
    </row>
    <row r="24" spans="1:15" ht="36" customHeight="1" thickBot="1" x14ac:dyDescent="0.5">
      <c r="A24" s="24">
        <v>16</v>
      </c>
      <c r="B24" s="31" t="s">
        <v>25</v>
      </c>
      <c r="C24" s="32">
        <f t="shared" si="4"/>
        <v>2630823.5157468002</v>
      </c>
      <c r="D24" s="32">
        <f t="shared" si="5"/>
        <v>2760677.0281348</v>
      </c>
      <c r="E24" s="33">
        <f t="shared" si="6"/>
        <v>1.0493585037577631</v>
      </c>
      <c r="F24" s="37">
        <v>133781.8502635</v>
      </c>
      <c r="G24" s="37">
        <v>109562.65830559999</v>
      </c>
      <c r="H24" s="33">
        <f t="shared" si="7"/>
        <v>0.81896503965076506</v>
      </c>
      <c r="I24" s="38">
        <v>670570.06128390005</v>
      </c>
      <c r="J24" s="38">
        <v>714440.27487289999</v>
      </c>
      <c r="K24" s="35">
        <f t="shared" si="8"/>
        <v>1.0654222669962394</v>
      </c>
      <c r="L24" s="32">
        <v>1826471.6041993999</v>
      </c>
      <c r="M24" s="32">
        <v>1936674.0949563</v>
      </c>
      <c r="N24" s="35">
        <f t="shared" si="9"/>
        <v>1.0603362737770048</v>
      </c>
    </row>
    <row r="25" spans="1:15" ht="36" customHeight="1" thickBot="1" x14ac:dyDescent="0.5">
      <c r="A25" s="24">
        <v>17</v>
      </c>
      <c r="B25" s="31" t="s">
        <v>26</v>
      </c>
      <c r="C25" s="32">
        <f t="shared" si="4"/>
        <v>518431.35</v>
      </c>
      <c r="D25" s="32">
        <f t="shared" si="5"/>
        <v>693570.39999999991</v>
      </c>
      <c r="E25" s="33">
        <f t="shared" si="6"/>
        <v>1.337824959852447</v>
      </c>
      <c r="F25" s="37">
        <v>85590.939999999988</v>
      </c>
      <c r="G25" s="37">
        <v>70461.77</v>
      </c>
      <c r="H25" s="33">
        <f t="shared" si="7"/>
        <v>0.82323865119368955</v>
      </c>
      <c r="I25" s="38">
        <v>155070.14999999997</v>
      </c>
      <c r="J25" s="38">
        <v>142074.22999999995</v>
      </c>
      <c r="K25" s="35">
        <f t="shared" si="8"/>
        <v>0.91619328413624401</v>
      </c>
      <c r="L25" s="32">
        <v>277770.26</v>
      </c>
      <c r="M25" s="32">
        <v>481034.4</v>
      </c>
      <c r="N25" s="35">
        <f t="shared" si="9"/>
        <v>1.7317707086424587</v>
      </c>
    </row>
    <row r="26" spans="1:15" ht="36" customHeight="1" thickBot="1" x14ac:dyDescent="0.5">
      <c r="A26" s="24">
        <v>18</v>
      </c>
      <c r="B26" s="31" t="s">
        <v>27</v>
      </c>
      <c r="C26" s="32">
        <f t="shared" si="4"/>
        <v>824870.44387337496</v>
      </c>
      <c r="D26" s="32">
        <f t="shared" si="5"/>
        <v>529641.08545078221</v>
      </c>
      <c r="E26" s="42">
        <f t="shared" si="6"/>
        <v>0.6420900268455817</v>
      </c>
      <c r="F26" s="43">
        <v>41510.053105489744</v>
      </c>
      <c r="G26" s="43">
        <v>9936.0256946999816</v>
      </c>
      <c r="H26" s="42">
        <f t="shared" si="7"/>
        <v>0.23936432144400058</v>
      </c>
      <c r="I26" s="44">
        <v>272195.60704566172</v>
      </c>
      <c r="J26" s="44">
        <v>103276.00785756487</v>
      </c>
      <c r="K26" s="45">
        <f t="shared" si="8"/>
        <v>0.3794183491001013</v>
      </c>
      <c r="L26" s="46">
        <v>511164.78372222348</v>
      </c>
      <c r="M26" s="46">
        <v>416429.05189851741</v>
      </c>
      <c r="N26" s="35">
        <f t="shared" si="9"/>
        <v>0.81466694334094181</v>
      </c>
    </row>
    <row r="27" spans="1:15" ht="36" customHeight="1" thickBot="1" x14ac:dyDescent="0.5">
      <c r="A27" s="24">
        <v>19</v>
      </c>
      <c r="B27" s="31" t="s">
        <v>28</v>
      </c>
      <c r="C27" s="32">
        <f t="shared" si="4"/>
        <v>151171.81518290698</v>
      </c>
      <c r="D27" s="32">
        <f t="shared" si="5"/>
        <v>116901.64338540001</v>
      </c>
      <c r="E27" s="42">
        <f t="shared" si="6"/>
        <v>0.77330316662505805</v>
      </c>
      <c r="F27" s="37">
        <v>0</v>
      </c>
      <c r="G27" s="37">
        <v>0</v>
      </c>
      <c r="H27" s="42" t="e">
        <f t="shared" si="7"/>
        <v>#DIV/0!</v>
      </c>
      <c r="I27" s="38">
        <v>46153.003868550994</v>
      </c>
      <c r="J27" s="38">
        <v>41267.183699800007</v>
      </c>
      <c r="K27" s="35">
        <f t="shared" si="8"/>
        <v>0.89413863109178426</v>
      </c>
      <c r="L27" s="32">
        <v>105018.81131435599</v>
      </c>
      <c r="M27" s="32">
        <v>75634.459685599999</v>
      </c>
      <c r="N27" s="35">
        <f t="shared" si="9"/>
        <v>0.72019915993146288</v>
      </c>
    </row>
    <row r="28" spans="1:15" ht="36" customHeight="1" thickBot="1" x14ac:dyDescent="0.5">
      <c r="A28" s="24">
        <v>20</v>
      </c>
      <c r="B28" s="31" t="s">
        <v>29</v>
      </c>
      <c r="C28" s="32">
        <f t="shared" si="4"/>
        <v>904961.61999999988</v>
      </c>
      <c r="D28" s="32">
        <f t="shared" si="5"/>
        <v>637213.32000000007</v>
      </c>
      <c r="E28" s="42">
        <f t="shared" si="6"/>
        <v>0.70413297748472492</v>
      </c>
      <c r="F28" s="37">
        <v>74059.679999999993</v>
      </c>
      <c r="G28" s="37">
        <v>162521.10000000006</v>
      </c>
      <c r="H28" s="42">
        <f t="shared" si="7"/>
        <v>2.1944612777154866</v>
      </c>
      <c r="I28" s="38">
        <v>203277.68999999994</v>
      </c>
      <c r="J28" s="38">
        <v>78630.37</v>
      </c>
      <c r="K28" s="35">
        <f t="shared" si="8"/>
        <v>0.38681259118991373</v>
      </c>
      <c r="L28" s="32">
        <v>627624.25</v>
      </c>
      <c r="M28" s="32">
        <v>396061.85000000003</v>
      </c>
      <c r="N28" s="35">
        <f t="shared" si="9"/>
        <v>0.63104931015651489</v>
      </c>
    </row>
    <row r="29" spans="1:15" s="14" customFormat="1" ht="36" customHeight="1" thickBot="1" x14ac:dyDescent="0.5">
      <c r="A29" s="24">
        <v>21</v>
      </c>
      <c r="B29" s="31" t="s">
        <v>30</v>
      </c>
      <c r="C29" s="32">
        <f t="shared" si="4"/>
        <v>2565362.8123300001</v>
      </c>
      <c r="D29" s="32">
        <f t="shared" si="5"/>
        <v>1973099.2162906001</v>
      </c>
      <c r="E29" s="42">
        <f t="shared" si="6"/>
        <v>0.76913066908400596</v>
      </c>
      <c r="F29" s="37">
        <v>528427.03279000008</v>
      </c>
      <c r="G29" s="37">
        <v>286506.39757869998</v>
      </c>
      <c r="H29" s="42">
        <f t="shared" si="7"/>
        <v>0.54218724592115874</v>
      </c>
      <c r="I29" s="38">
        <v>895577.42174999998</v>
      </c>
      <c r="J29" s="38">
        <v>664759.68910870014</v>
      </c>
      <c r="K29" s="35">
        <f t="shared" si="8"/>
        <v>0.74226937053608244</v>
      </c>
      <c r="L29" s="32">
        <v>1141358.35779</v>
      </c>
      <c r="M29" s="32">
        <v>1021833.1296031999</v>
      </c>
      <c r="N29" s="35">
        <f t="shared" si="9"/>
        <v>0.89527808915489471</v>
      </c>
      <c r="O29" s="1"/>
    </row>
    <row r="30" spans="1:15" ht="36" customHeight="1" thickBot="1" x14ac:dyDescent="0.5">
      <c r="A30" s="24">
        <v>22</v>
      </c>
      <c r="B30" s="31" t="s">
        <v>31</v>
      </c>
      <c r="C30" s="32">
        <f t="shared" si="4"/>
        <v>232541.69216822373</v>
      </c>
      <c r="D30" s="32">
        <f t="shared" si="5"/>
        <v>62655.760159308164</v>
      </c>
      <c r="E30" s="42">
        <f t="shared" si="6"/>
        <v>0.26943882438931493</v>
      </c>
      <c r="F30" s="37">
        <v>0</v>
      </c>
      <c r="G30" s="37">
        <v>0</v>
      </c>
      <c r="H30" s="42" t="e">
        <f t="shared" si="7"/>
        <v>#DIV/0!</v>
      </c>
      <c r="I30" s="38">
        <v>105042</v>
      </c>
      <c r="J30" s="38">
        <v>14556.33401231985</v>
      </c>
      <c r="K30" s="35">
        <f t="shared" si="8"/>
        <v>0.13857632196949649</v>
      </c>
      <c r="L30" s="32">
        <v>127499.69216822374</v>
      </c>
      <c r="M30" s="32">
        <v>48099.426146988313</v>
      </c>
      <c r="N30" s="35">
        <f t="shared" si="9"/>
        <v>0.37725131197591977</v>
      </c>
    </row>
    <row r="31" spans="1:15" ht="36" customHeight="1" thickBot="1" x14ac:dyDescent="0.5">
      <c r="A31" s="24">
        <v>23</v>
      </c>
      <c r="B31" s="31" t="s">
        <v>32</v>
      </c>
      <c r="C31" s="32">
        <f t="shared" si="4"/>
        <v>159482.38743500298</v>
      </c>
      <c r="D31" s="32">
        <f t="shared" si="5"/>
        <v>299728.16524999967</v>
      </c>
      <c r="E31" s="42">
        <f t="shared" si="6"/>
        <v>1.8793809778659969</v>
      </c>
      <c r="F31" s="37">
        <v>0</v>
      </c>
      <c r="G31" s="37">
        <v>0</v>
      </c>
      <c r="H31" s="42" t="e">
        <f t="shared" si="7"/>
        <v>#DIV/0!</v>
      </c>
      <c r="I31" s="38">
        <v>49116.482147792995</v>
      </c>
      <c r="J31" s="38">
        <v>248986.4325299997</v>
      </c>
      <c r="K31" s="35">
        <f t="shared" si="8"/>
        <v>5.0693050813531784</v>
      </c>
      <c r="L31" s="32">
        <v>110365.90528720999</v>
      </c>
      <c r="M31" s="32">
        <v>50741.732719999964</v>
      </c>
      <c r="N31" s="35">
        <f t="shared" si="9"/>
        <v>0.45975913111891348</v>
      </c>
    </row>
    <row r="32" spans="1:15" s="3" customFormat="1" ht="30.6" customHeight="1" thickBot="1" x14ac:dyDescent="0.3">
      <c r="A32" s="29"/>
      <c r="B32" s="31" t="s">
        <v>19</v>
      </c>
      <c r="C32" s="32">
        <f t="shared" si="4"/>
        <v>16562086.062723551</v>
      </c>
      <c r="D32" s="32">
        <f t="shared" si="5"/>
        <v>16342236.542552061</v>
      </c>
      <c r="E32" s="33">
        <f t="shared" si="6"/>
        <v>0.98672573495036309</v>
      </c>
      <c r="F32" s="37">
        <f>SUM(F21:F31)</f>
        <v>2400069.3527957899</v>
      </c>
      <c r="G32" s="37">
        <f>SUM(G21:G31)</f>
        <v>1689903.5398543</v>
      </c>
      <c r="H32" s="33">
        <f t="shared" si="7"/>
        <v>0.70410612838573483</v>
      </c>
      <c r="I32" s="37">
        <f>SUM(I21:I31)</f>
        <v>5032596.3998561054</v>
      </c>
      <c r="J32" s="37">
        <f>SUM(J21:J31)</f>
        <v>5132465.3802990289</v>
      </c>
      <c r="K32" s="35">
        <f t="shared" si="8"/>
        <v>1.0198444247279157</v>
      </c>
      <c r="L32" s="32">
        <f>SUM(L21:L31)</f>
        <v>9129420.3100716546</v>
      </c>
      <c r="M32" s="32">
        <f>SUM(M21:M31)</f>
        <v>9519867.6223987322</v>
      </c>
      <c r="N32" s="35">
        <f t="shared" si="9"/>
        <v>1.0427680289729166</v>
      </c>
      <c r="O32" s="1"/>
    </row>
    <row r="33" spans="1:15" ht="30.6" customHeight="1" thickBot="1" x14ac:dyDescent="0.5">
      <c r="A33" s="24" t="s">
        <v>33</v>
      </c>
      <c r="B33" s="21" t="s">
        <v>34</v>
      </c>
      <c r="C33" s="32"/>
      <c r="D33" s="32"/>
      <c r="E33" s="39"/>
      <c r="F33" s="21"/>
      <c r="G33" s="21"/>
      <c r="H33" s="39"/>
      <c r="I33" s="40"/>
      <c r="J33" s="40"/>
      <c r="K33" s="35"/>
      <c r="L33" s="41"/>
      <c r="M33" s="41"/>
      <c r="N33" s="35"/>
    </row>
    <row r="34" spans="1:15" ht="36" customHeight="1" thickBot="1" x14ac:dyDescent="0.5">
      <c r="A34" s="24">
        <v>24</v>
      </c>
      <c r="B34" s="31" t="s">
        <v>35</v>
      </c>
      <c r="C34" s="32">
        <f t="shared" si="4"/>
        <v>612631.21635210002</v>
      </c>
      <c r="D34" s="32">
        <f t="shared" si="5"/>
        <v>332078.26889799989</v>
      </c>
      <c r="E34" s="33">
        <f>D34/C34</f>
        <v>0.54205247795787015</v>
      </c>
      <c r="F34" s="32">
        <v>346.57356090000007</v>
      </c>
      <c r="G34" s="32">
        <v>44.251051799999999</v>
      </c>
      <c r="H34" s="33">
        <f>G34/F34</f>
        <v>0.12768155679586921</v>
      </c>
      <c r="I34" s="32">
        <v>84791.522485000271</v>
      </c>
      <c r="J34" s="38">
        <v>96830.540909499978</v>
      </c>
      <c r="K34" s="35">
        <f>J34/I34</f>
        <v>1.1419837511070687</v>
      </c>
      <c r="L34" s="32">
        <v>527493.12030619977</v>
      </c>
      <c r="M34" s="32">
        <v>235203.47693669994</v>
      </c>
      <c r="N34" s="35">
        <f>M34/L34</f>
        <v>0.44588918391991306</v>
      </c>
    </row>
    <row r="35" spans="1:15" ht="36" customHeight="1" thickBot="1" x14ac:dyDescent="0.5">
      <c r="A35" s="24">
        <v>25</v>
      </c>
      <c r="B35" s="31" t="s">
        <v>36</v>
      </c>
      <c r="C35" s="32">
        <f t="shared" si="4"/>
        <v>700307.76270259975</v>
      </c>
      <c r="D35" s="32">
        <f t="shared" si="5"/>
        <v>524033.44027490076</v>
      </c>
      <c r="E35" s="33">
        <f>D35/C35</f>
        <v>0.7482902063695136</v>
      </c>
      <c r="F35" s="32">
        <v>277472.23482279998</v>
      </c>
      <c r="G35" s="32">
        <v>133933.00524280014</v>
      </c>
      <c r="H35" s="33">
        <f>G35/F35</f>
        <v>0.48268975570954975</v>
      </c>
      <c r="I35" s="32">
        <v>295757.28141739988</v>
      </c>
      <c r="J35" s="38">
        <v>193915.98817280013</v>
      </c>
      <c r="K35" s="35">
        <f>J35/I35</f>
        <v>0.65565921908488212</v>
      </c>
      <c r="L35" s="32">
        <v>127078.24646239997</v>
      </c>
      <c r="M35" s="32">
        <v>196184.44685930046</v>
      </c>
      <c r="N35" s="35">
        <f>M35/L35</f>
        <v>1.5438082623948364</v>
      </c>
    </row>
    <row r="36" spans="1:15" ht="36" customHeight="1" thickBot="1" x14ac:dyDescent="0.5">
      <c r="A36" s="24">
        <v>26</v>
      </c>
      <c r="B36" s="31" t="s">
        <v>37</v>
      </c>
      <c r="C36" s="32">
        <f t="shared" si="4"/>
        <v>240858.44306439999</v>
      </c>
      <c r="D36" s="32">
        <f t="shared" si="5"/>
        <v>70034.709070299999</v>
      </c>
      <c r="E36" s="33">
        <f>D36/C36</f>
        <v>0.29077124380304298</v>
      </c>
      <c r="F36" s="31">
        <v>0</v>
      </c>
      <c r="G36" s="31">
        <v>0</v>
      </c>
      <c r="H36" s="33" t="e">
        <f>G36/F36</f>
        <v>#DIV/0!</v>
      </c>
      <c r="I36" s="32">
        <v>82041.134277399993</v>
      </c>
      <c r="J36" s="38">
        <v>29750.116823300003</v>
      </c>
      <c r="K36" s="35">
        <f>J36/I36</f>
        <v>0.3626243967167494</v>
      </c>
      <c r="L36" s="32">
        <v>158817.30878699999</v>
      </c>
      <c r="M36" s="32">
        <v>40284.592246999993</v>
      </c>
      <c r="N36" s="35">
        <f>M36/L36</f>
        <v>0.25365366378943133</v>
      </c>
    </row>
    <row r="37" spans="1:15" ht="36" customHeight="1" thickBot="1" x14ac:dyDescent="0.5">
      <c r="A37" s="24">
        <v>27</v>
      </c>
      <c r="B37" s="31" t="s">
        <v>38</v>
      </c>
      <c r="C37" s="32">
        <f t="shared" si="4"/>
        <v>183176.53561470381</v>
      </c>
      <c r="D37" s="32">
        <f t="shared" si="5"/>
        <v>53118.867126199984</v>
      </c>
      <c r="E37" s="33">
        <f>D37/C37</f>
        <v>0.28998728984552358</v>
      </c>
      <c r="F37" s="31">
        <v>0</v>
      </c>
      <c r="G37" s="31">
        <v>0</v>
      </c>
      <c r="H37" s="33" t="e">
        <f>G37/F37</f>
        <v>#DIV/0!</v>
      </c>
      <c r="I37" s="32">
        <v>1318.2372849999999</v>
      </c>
      <c r="J37" s="38">
        <v>4811.0904381000037</v>
      </c>
      <c r="K37" s="35">
        <f>J37/I37</f>
        <v>3.649639175620802</v>
      </c>
      <c r="L37" s="32">
        <v>181858.2983297038</v>
      </c>
      <c r="M37" s="32">
        <v>48307.776688099977</v>
      </c>
      <c r="N37" s="35">
        <f>M37/L37</f>
        <v>0.26563416204697671</v>
      </c>
    </row>
    <row r="38" spans="1:15" ht="30.6" customHeight="1" thickBot="1" x14ac:dyDescent="0.3">
      <c r="A38" s="29"/>
      <c r="B38" s="31" t="s">
        <v>19</v>
      </c>
      <c r="C38" s="32">
        <f t="shared" si="4"/>
        <v>1736973.9577338037</v>
      </c>
      <c r="D38" s="32">
        <f t="shared" si="5"/>
        <v>979265.28536940063</v>
      </c>
      <c r="E38" s="33">
        <f>D38/C38</f>
        <v>0.56377660759348924</v>
      </c>
      <c r="F38" s="37">
        <f>F34+F35+F36+F37</f>
        <v>277818.80838369997</v>
      </c>
      <c r="G38" s="37">
        <f>G34+G35+G36+G37</f>
        <v>133977.25629460014</v>
      </c>
      <c r="H38" s="33">
        <f>G38/F38</f>
        <v>0.48224688988501463</v>
      </c>
      <c r="I38" s="32">
        <f>SUM(I34:I37)</f>
        <v>463908.17546480009</v>
      </c>
      <c r="J38" s="32">
        <f>SUM(J34:J37)</f>
        <v>325307.73634370015</v>
      </c>
      <c r="K38" s="35">
        <f>J38/I38</f>
        <v>0.70123303176920082</v>
      </c>
      <c r="L38" s="32">
        <f>L34+L35+L36+L37</f>
        <v>995246.9738853036</v>
      </c>
      <c r="M38" s="32">
        <f>M34+M35+M36+M37</f>
        <v>519980.29273110034</v>
      </c>
      <c r="N38" s="35">
        <f>M38/L38</f>
        <v>0.52246357575062075</v>
      </c>
    </row>
    <row r="39" spans="1:15" ht="30.6" customHeight="1" thickBot="1" x14ac:dyDescent="0.5">
      <c r="A39" s="24" t="s">
        <v>39</v>
      </c>
      <c r="B39" s="21" t="s">
        <v>40</v>
      </c>
      <c r="C39" s="32"/>
      <c r="D39" s="32"/>
      <c r="E39" s="33"/>
      <c r="F39" s="47"/>
      <c r="G39" s="47"/>
      <c r="H39" s="33"/>
      <c r="I39" s="32"/>
      <c r="J39" s="32"/>
      <c r="K39" s="35"/>
      <c r="L39" s="41"/>
      <c r="M39" s="41"/>
      <c r="N39" s="35"/>
    </row>
    <row r="40" spans="1:15" ht="36" customHeight="1" thickBot="1" x14ac:dyDescent="0.3">
      <c r="A40" s="29">
        <v>28</v>
      </c>
      <c r="B40" s="31" t="s">
        <v>41</v>
      </c>
      <c r="C40" s="32">
        <f t="shared" si="4"/>
        <v>1469783.23</v>
      </c>
      <c r="D40" s="32">
        <f t="shared" si="5"/>
        <v>1003159.5000000001</v>
      </c>
      <c r="E40" s="33">
        <f>D40/C40</f>
        <v>0.68252207504095697</v>
      </c>
      <c r="F40" s="37">
        <v>1024719.7799999999</v>
      </c>
      <c r="G40" s="37">
        <v>762541.64000000013</v>
      </c>
      <c r="H40" s="33">
        <f>G40/F40</f>
        <v>0.74414650217838108</v>
      </c>
      <c r="I40" s="32">
        <v>235961.65000000002</v>
      </c>
      <c r="J40" s="32">
        <v>168549.78000000003</v>
      </c>
      <c r="K40" s="35">
        <f>J40/I40</f>
        <v>0.71431005843534323</v>
      </c>
      <c r="L40" s="32">
        <v>209101.8</v>
      </c>
      <c r="M40" s="32">
        <v>72068.079999999987</v>
      </c>
      <c r="N40" s="35">
        <f>M40/L40</f>
        <v>0.3446554740322656</v>
      </c>
    </row>
    <row r="41" spans="1:15" ht="30.6" customHeight="1" thickBot="1" x14ac:dyDescent="0.5">
      <c r="A41" s="24"/>
      <c r="B41" s="31"/>
      <c r="C41" s="32">
        <f t="shared" si="4"/>
        <v>0</v>
      </c>
      <c r="D41" s="32">
        <f t="shared" si="5"/>
        <v>0</v>
      </c>
      <c r="E41" s="33"/>
      <c r="F41" s="21"/>
      <c r="G41" s="21"/>
      <c r="H41" s="33"/>
      <c r="I41" s="32"/>
      <c r="J41" s="32"/>
      <c r="K41" s="35"/>
      <c r="L41" s="32"/>
      <c r="M41" s="32"/>
      <c r="N41" s="35"/>
    </row>
    <row r="42" spans="1:15" ht="30.6" customHeight="1" thickBot="1" x14ac:dyDescent="0.3">
      <c r="A42" s="29"/>
      <c r="B42" s="31" t="s">
        <v>19</v>
      </c>
      <c r="C42" s="32">
        <f t="shared" si="4"/>
        <v>1469783.23</v>
      </c>
      <c r="D42" s="32">
        <f t="shared" si="5"/>
        <v>1003159.5000000001</v>
      </c>
      <c r="E42" s="33">
        <f>D42/C42</f>
        <v>0.68252207504095697</v>
      </c>
      <c r="F42" s="37">
        <f>F40</f>
        <v>1024719.7799999999</v>
      </c>
      <c r="G42" s="37">
        <f>G40</f>
        <v>762541.64000000013</v>
      </c>
      <c r="H42" s="33">
        <f>G42/F42</f>
        <v>0.74414650217838108</v>
      </c>
      <c r="I42" s="32">
        <f>I40</f>
        <v>235961.65000000002</v>
      </c>
      <c r="J42" s="32">
        <f>J40</f>
        <v>168549.78000000003</v>
      </c>
      <c r="K42" s="35">
        <f>J42/I42</f>
        <v>0.71431005843534323</v>
      </c>
      <c r="L42" s="32">
        <f>L40</f>
        <v>209101.8</v>
      </c>
      <c r="M42" s="32">
        <f>M40</f>
        <v>72068.079999999987</v>
      </c>
      <c r="N42" s="35">
        <f>M42/L42</f>
        <v>0.3446554740322656</v>
      </c>
    </row>
    <row r="43" spans="1:15" ht="30.6" customHeight="1" thickBot="1" x14ac:dyDescent="0.5">
      <c r="A43" s="24" t="s">
        <v>42</v>
      </c>
      <c r="B43" s="21" t="s">
        <v>43</v>
      </c>
      <c r="C43" s="32"/>
      <c r="D43" s="32"/>
      <c r="E43" s="39"/>
      <c r="F43" s="21"/>
      <c r="G43" s="21"/>
      <c r="H43" s="39"/>
      <c r="I43" s="32"/>
      <c r="J43" s="32"/>
      <c r="K43" s="24"/>
      <c r="L43" s="41"/>
      <c r="M43" s="41"/>
      <c r="N43" s="24"/>
    </row>
    <row r="44" spans="1:15" ht="36" customHeight="1" thickBot="1" x14ac:dyDescent="0.3">
      <c r="A44" s="29">
        <v>29</v>
      </c>
      <c r="B44" s="31" t="s">
        <v>44</v>
      </c>
      <c r="C44" s="32">
        <f t="shared" si="4"/>
        <v>1899907.13</v>
      </c>
      <c r="D44" s="32">
        <f t="shared" si="5"/>
        <v>1053058.7749347</v>
      </c>
      <c r="E44" s="33">
        <f>D44/C44</f>
        <v>0.55426855255535568</v>
      </c>
      <c r="F44" s="37">
        <v>1151140.9100000001</v>
      </c>
      <c r="G44" s="37">
        <v>658376.77111510001</v>
      </c>
      <c r="H44" s="33">
        <f>G44/F44</f>
        <v>0.57193412673961863</v>
      </c>
      <c r="I44" s="32">
        <v>454218.38999999996</v>
      </c>
      <c r="J44" s="32">
        <v>297443.28733970004</v>
      </c>
      <c r="K44" s="35">
        <f>J44/I44</f>
        <v>0.65484642165126794</v>
      </c>
      <c r="L44" s="32">
        <v>294547.82999999996</v>
      </c>
      <c r="M44" s="32">
        <v>97238.716479900002</v>
      </c>
      <c r="N44" s="35">
        <f>M44/L44</f>
        <v>0.33012878241167154</v>
      </c>
    </row>
    <row r="45" spans="1:15" s="3" customFormat="1" ht="30.6" customHeight="1" thickBot="1" x14ac:dyDescent="0.3">
      <c r="A45" s="29"/>
      <c r="B45" s="31" t="s">
        <v>19</v>
      </c>
      <c r="C45" s="32">
        <f t="shared" si="4"/>
        <v>1899907.13</v>
      </c>
      <c r="D45" s="32">
        <f t="shared" si="5"/>
        <v>1053058.7749347</v>
      </c>
      <c r="E45" s="33">
        <f>D45/C45</f>
        <v>0.55426855255535568</v>
      </c>
      <c r="F45" s="37">
        <f>F44</f>
        <v>1151140.9100000001</v>
      </c>
      <c r="G45" s="37">
        <f>G44</f>
        <v>658376.77111510001</v>
      </c>
      <c r="H45" s="33">
        <f>G45/F45</f>
        <v>0.57193412673961863</v>
      </c>
      <c r="I45" s="32">
        <f>I44</f>
        <v>454218.38999999996</v>
      </c>
      <c r="J45" s="32">
        <f>J44</f>
        <v>297443.28733970004</v>
      </c>
      <c r="K45" s="35">
        <f>J45/I45</f>
        <v>0.65484642165126794</v>
      </c>
      <c r="L45" s="32">
        <f>L44</f>
        <v>294547.82999999996</v>
      </c>
      <c r="M45" s="32">
        <f>M44</f>
        <v>97238.716479900002</v>
      </c>
      <c r="N45" s="35">
        <f>M45/L45</f>
        <v>0.33012878241167154</v>
      </c>
      <c r="O45" s="1"/>
    </row>
    <row r="46" spans="1:15" ht="30.6" customHeight="1" thickBot="1" x14ac:dyDescent="0.5">
      <c r="A46" s="24"/>
      <c r="B46" s="21" t="s">
        <v>45</v>
      </c>
      <c r="C46" s="32">
        <f t="shared" si="4"/>
        <v>0</v>
      </c>
      <c r="D46" s="32">
        <f t="shared" si="5"/>
        <v>0</v>
      </c>
      <c r="E46" s="39"/>
      <c r="F46" s="47"/>
      <c r="G46" s="47"/>
      <c r="H46" s="39"/>
      <c r="I46" s="32"/>
      <c r="J46" s="32"/>
      <c r="K46" s="24"/>
      <c r="L46" s="32"/>
      <c r="M46" s="32"/>
      <c r="N46" s="24"/>
    </row>
    <row r="47" spans="1:15" ht="30.6" customHeight="1" thickBot="1" x14ac:dyDescent="0.3">
      <c r="A47" s="29"/>
      <c r="B47" s="31" t="s">
        <v>46</v>
      </c>
      <c r="C47" s="32">
        <f t="shared" si="4"/>
        <v>59614152.062990561</v>
      </c>
      <c r="D47" s="32">
        <f t="shared" si="5"/>
        <v>37400519.68153134</v>
      </c>
      <c r="E47" s="33">
        <f>D47/C47</f>
        <v>0.62737652700339575</v>
      </c>
      <c r="F47" s="37">
        <f>F19+F32+F38</f>
        <v>12368396.99134969</v>
      </c>
      <c r="G47" s="37">
        <f>G19+G32+G38</f>
        <v>6048571.644878</v>
      </c>
      <c r="H47" s="33">
        <f>G47/F47</f>
        <v>0.48903440349693655</v>
      </c>
      <c r="I47" s="32">
        <f>I19+I32+I38</f>
        <v>18836507.267428905</v>
      </c>
      <c r="J47" s="32">
        <f>J19+J32+J38</f>
        <v>10326590.174411129</v>
      </c>
      <c r="K47" s="48">
        <f>J47/I47</f>
        <v>0.54822213204394454</v>
      </c>
      <c r="L47" s="32">
        <f>L19+L32+L38</f>
        <v>28409247.804211963</v>
      </c>
      <c r="M47" s="32">
        <f>M19+M32+M38</f>
        <v>21025357.862242207</v>
      </c>
      <c r="N47" s="48">
        <f>M47/L47</f>
        <v>0.74008850945800053</v>
      </c>
    </row>
    <row r="48" spans="1:15" ht="30.6" customHeight="1" thickBot="1" x14ac:dyDescent="0.3">
      <c r="A48" s="29"/>
      <c r="B48" s="31" t="s">
        <v>47</v>
      </c>
      <c r="C48" s="32">
        <f t="shared" si="4"/>
        <v>1469783.23</v>
      </c>
      <c r="D48" s="32">
        <f t="shared" si="5"/>
        <v>1003159.5000000001</v>
      </c>
      <c r="E48" s="33">
        <f>D48/C48</f>
        <v>0.68252207504095697</v>
      </c>
      <c r="F48" s="37">
        <f>F42</f>
        <v>1024719.7799999999</v>
      </c>
      <c r="G48" s="37">
        <f>G42</f>
        <v>762541.64000000013</v>
      </c>
      <c r="H48" s="33">
        <f>G48/F48</f>
        <v>0.74414650217838108</v>
      </c>
      <c r="I48" s="32">
        <f>I42</f>
        <v>235961.65000000002</v>
      </c>
      <c r="J48" s="32">
        <f>J42</f>
        <v>168549.78000000003</v>
      </c>
      <c r="K48" s="48">
        <f>J48/I48</f>
        <v>0.71431005843534323</v>
      </c>
      <c r="L48" s="32">
        <f>L42</f>
        <v>209101.8</v>
      </c>
      <c r="M48" s="32">
        <f>M42</f>
        <v>72068.079999999987</v>
      </c>
      <c r="N48" s="48">
        <f>M48/L48</f>
        <v>0.3446554740322656</v>
      </c>
    </row>
    <row r="49" spans="1:14" ht="30.6" customHeight="1" thickBot="1" x14ac:dyDescent="0.3">
      <c r="A49" s="29"/>
      <c r="B49" s="31" t="s">
        <v>48</v>
      </c>
      <c r="C49" s="32">
        <f t="shared" si="4"/>
        <v>61083935.292990558</v>
      </c>
      <c r="D49" s="32">
        <f t="shared" si="5"/>
        <v>38403679.181531332</v>
      </c>
      <c r="E49" s="33">
        <f>D49/C49</f>
        <v>0.62870342255008893</v>
      </c>
      <c r="F49" s="37">
        <f>F47+F48</f>
        <v>13393116.771349689</v>
      </c>
      <c r="G49" s="37">
        <f>G47+G48</f>
        <v>6811113.2848780006</v>
      </c>
      <c r="H49" s="33">
        <f>G49/F49</f>
        <v>0.50855326666367984</v>
      </c>
      <c r="I49" s="32">
        <f>I47+I48</f>
        <v>19072468.917428903</v>
      </c>
      <c r="J49" s="32">
        <f>J47+J48</f>
        <v>10495139.954411129</v>
      </c>
      <c r="K49" s="48">
        <f>J49/I49</f>
        <v>0.55027694630664226</v>
      </c>
      <c r="L49" s="32">
        <f>L47+L48</f>
        <v>28618349.604211964</v>
      </c>
      <c r="M49" s="32">
        <f>M47+M48</f>
        <v>21097425.942242205</v>
      </c>
      <c r="N49" s="48">
        <f>M49/L49</f>
        <v>0.73719925271781395</v>
      </c>
    </row>
    <row r="50" spans="1:14" ht="30.6" customHeight="1" thickBot="1" x14ac:dyDescent="0.5">
      <c r="A50" s="24"/>
      <c r="B50" s="21" t="s">
        <v>49</v>
      </c>
      <c r="C50" s="32"/>
      <c r="D50" s="32"/>
      <c r="E50" s="39"/>
      <c r="F50" s="47"/>
      <c r="G50" s="47"/>
      <c r="H50" s="39"/>
      <c r="I50" s="32"/>
      <c r="J50" s="32"/>
      <c r="K50" s="24"/>
      <c r="L50" s="49"/>
      <c r="M50" s="49"/>
      <c r="N50" s="24"/>
    </row>
    <row r="51" spans="1:14" ht="30.6" customHeight="1" thickBot="1" x14ac:dyDescent="0.3">
      <c r="A51" s="29"/>
      <c r="B51" s="31" t="s">
        <v>50</v>
      </c>
      <c r="C51" s="32">
        <f t="shared" si="4"/>
        <v>62983842.422990553</v>
      </c>
      <c r="D51" s="32">
        <f t="shared" si="5"/>
        <v>39456737.956466034</v>
      </c>
      <c r="E51" s="33">
        <f>D51/C51</f>
        <v>0.6264580952600538</v>
      </c>
      <c r="F51" s="37">
        <f>F49+F45</f>
        <v>14544257.681349689</v>
      </c>
      <c r="G51" s="37">
        <f>G49+G45</f>
        <v>7469490.0559931006</v>
      </c>
      <c r="H51" s="33">
        <f>G51/F51</f>
        <v>0.51356970012786107</v>
      </c>
      <c r="I51" s="32">
        <f>I49+I45</f>
        <v>19526687.307428904</v>
      </c>
      <c r="J51" s="32">
        <f>J49+J45</f>
        <v>10792583.241750829</v>
      </c>
      <c r="K51" s="48">
        <f>J51/I51</f>
        <v>0.55270938033840511</v>
      </c>
      <c r="L51" s="32">
        <f>L49+L45</f>
        <v>28912897.434211962</v>
      </c>
      <c r="M51" s="32">
        <f>M49+M45</f>
        <v>21194664.658722106</v>
      </c>
      <c r="N51" s="48">
        <f>M51/L51</f>
        <v>0.73305225486128378</v>
      </c>
    </row>
    <row r="52" spans="1:14" ht="24.6" customHeight="1" x14ac:dyDescent="0.45">
      <c r="A52" s="16"/>
      <c r="B52" s="16"/>
      <c r="C52" s="16"/>
      <c r="D52" s="16"/>
      <c r="E52" s="18"/>
      <c r="F52" s="16"/>
      <c r="G52" s="16"/>
      <c r="H52" s="18"/>
      <c r="I52" s="18"/>
      <c r="J52" s="18"/>
      <c r="K52" s="16"/>
      <c r="L52" s="16"/>
      <c r="M52" s="50" t="s">
        <v>51</v>
      </c>
      <c r="N52" s="50"/>
    </row>
  </sheetData>
  <mergeCells count="7">
    <mergeCell ref="M52:N52"/>
    <mergeCell ref="F4:H4"/>
    <mergeCell ref="I4:K4"/>
    <mergeCell ref="L4:N4"/>
    <mergeCell ref="C4:D4"/>
    <mergeCell ref="M3:N3"/>
    <mergeCell ref="A2:N2"/>
  </mergeCells>
  <pageMargins left="0.49" right="0" top="0.88" bottom="0.75" header="0.3" footer="0.3"/>
  <pageSetup scale="2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SLBC</cp:lastModifiedBy>
  <cp:lastPrinted>2024-02-15T04:23:55Z</cp:lastPrinted>
  <dcterms:created xsi:type="dcterms:W3CDTF">2024-02-13T11:39:50Z</dcterms:created>
  <dcterms:modified xsi:type="dcterms:W3CDTF">2024-03-05T10:55:56Z</dcterms:modified>
</cp:coreProperties>
</file>