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\Desktop\168 SLBC\All Annexures\"/>
    </mc:Choice>
  </mc:AlternateContent>
  <bookViews>
    <workbookView xWindow="0" yWindow="0" windowWidth="23040" windowHeight="8784"/>
  </bookViews>
  <sheets>
    <sheet name="Annexure ACP Bank wise 168" sheetId="1" r:id="rId1"/>
  </sheets>
  <definedNames>
    <definedName name="_xlnm.Print_Area" localSheetId="0">'Annexure ACP Bank wise 168'!$A$1:$R$60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I58" i="1"/>
  <c r="I25" i="1"/>
  <c r="P58" i="1"/>
  <c r="O58" i="1"/>
  <c r="G58" i="1"/>
  <c r="F58" i="1"/>
  <c r="D58" i="1"/>
  <c r="C58" i="1"/>
  <c r="P55" i="1"/>
  <c r="O55" i="1"/>
  <c r="J55" i="1"/>
  <c r="I55" i="1"/>
  <c r="G55" i="1"/>
  <c r="F55" i="1"/>
  <c r="D55" i="1"/>
  <c r="C55" i="1"/>
  <c r="P52" i="1"/>
  <c r="O52" i="1"/>
  <c r="J52" i="1"/>
  <c r="I52" i="1"/>
  <c r="G52" i="1"/>
  <c r="F52" i="1"/>
  <c r="D52" i="1"/>
  <c r="C52" i="1"/>
  <c r="P49" i="1"/>
  <c r="O49" i="1"/>
  <c r="J49" i="1"/>
  <c r="I49" i="1"/>
  <c r="I50" i="1" s="1"/>
  <c r="G49" i="1"/>
  <c r="F49" i="1"/>
  <c r="C49" i="1"/>
  <c r="D49" i="1"/>
  <c r="O43" i="1"/>
  <c r="I43" i="1"/>
  <c r="F43" i="1"/>
  <c r="F50" i="1" s="1"/>
  <c r="F53" i="1" s="1"/>
  <c r="F59" i="1" s="1"/>
  <c r="C43" i="1"/>
  <c r="C50" i="1" s="1"/>
  <c r="C53" i="1" s="1"/>
  <c r="C59" i="1" s="1"/>
  <c r="P43" i="1"/>
  <c r="P50" i="1" s="1"/>
  <c r="J43" i="1"/>
  <c r="G43" i="1"/>
  <c r="D43" i="1"/>
  <c r="D50" i="1" s="1"/>
  <c r="P25" i="1"/>
  <c r="J25" i="1"/>
  <c r="G25" i="1"/>
  <c r="D25" i="1"/>
  <c r="D53" i="1" l="1"/>
  <c r="E53" i="1" s="1"/>
  <c r="G53" i="1"/>
  <c r="G59" i="1" s="1"/>
  <c r="H59" i="1" s="1"/>
  <c r="G50" i="1"/>
  <c r="O50" i="1"/>
  <c r="O53" i="1" s="1"/>
  <c r="O59" i="1" s="1"/>
  <c r="I53" i="1"/>
  <c r="I59" i="1" s="1"/>
  <c r="J50" i="1"/>
  <c r="J53" i="1" s="1"/>
  <c r="K53" i="1" s="1"/>
  <c r="P53" i="1"/>
  <c r="P59" i="1" s="1"/>
  <c r="Q59" i="1"/>
  <c r="L59" i="1"/>
  <c r="K59" i="1"/>
  <c r="Q58" i="1"/>
  <c r="K58" i="1"/>
  <c r="H58" i="1"/>
  <c r="Q57" i="1"/>
  <c r="L57" i="1"/>
  <c r="K57" i="1"/>
  <c r="H57" i="1"/>
  <c r="M56" i="1"/>
  <c r="L56" i="1"/>
  <c r="K56" i="1"/>
  <c r="H56" i="1"/>
  <c r="E56" i="1"/>
  <c r="Q55" i="1"/>
  <c r="K55" i="1"/>
  <c r="H55" i="1"/>
  <c r="E55" i="1"/>
  <c r="Q54" i="1"/>
  <c r="M54" i="1"/>
  <c r="M55" i="1" s="1"/>
  <c r="L54" i="1"/>
  <c r="L55" i="1" s="1"/>
  <c r="K54" i="1"/>
  <c r="H54" i="1"/>
  <c r="E54" i="1"/>
  <c r="Q53" i="1"/>
  <c r="Q52" i="1"/>
  <c r="K52" i="1"/>
  <c r="H52" i="1"/>
  <c r="E52" i="1"/>
  <c r="Q51" i="1"/>
  <c r="M51" i="1"/>
  <c r="M52" i="1" s="1"/>
  <c r="L51" i="1"/>
  <c r="L52" i="1" s="1"/>
  <c r="K51" i="1"/>
  <c r="H51" i="1"/>
  <c r="E51" i="1"/>
  <c r="H50" i="1"/>
  <c r="E50" i="1"/>
  <c r="Q49" i="1"/>
  <c r="K49" i="1"/>
  <c r="H49" i="1"/>
  <c r="E49" i="1"/>
  <c r="Q48" i="1"/>
  <c r="M48" i="1"/>
  <c r="L48" i="1"/>
  <c r="K48" i="1"/>
  <c r="H48" i="1"/>
  <c r="E48" i="1"/>
  <c r="Q47" i="1"/>
  <c r="M47" i="1"/>
  <c r="L47" i="1"/>
  <c r="K47" i="1"/>
  <c r="H47" i="1"/>
  <c r="E47" i="1"/>
  <c r="Q46" i="1"/>
  <c r="M46" i="1"/>
  <c r="L46" i="1"/>
  <c r="K46" i="1"/>
  <c r="H46" i="1"/>
  <c r="E46" i="1"/>
  <c r="Q45" i="1"/>
  <c r="M45" i="1"/>
  <c r="L45" i="1"/>
  <c r="K45" i="1"/>
  <c r="H45" i="1"/>
  <c r="E45" i="1"/>
  <c r="Q44" i="1"/>
  <c r="M44" i="1"/>
  <c r="L44" i="1"/>
  <c r="K44" i="1"/>
  <c r="H44" i="1"/>
  <c r="E44" i="1"/>
  <c r="Q43" i="1"/>
  <c r="K43" i="1"/>
  <c r="H43" i="1"/>
  <c r="E43" i="1"/>
  <c r="Q42" i="1"/>
  <c r="M42" i="1"/>
  <c r="L42" i="1"/>
  <c r="K42" i="1"/>
  <c r="H42" i="1"/>
  <c r="E42" i="1"/>
  <c r="Q41" i="1"/>
  <c r="M41" i="1"/>
  <c r="L41" i="1"/>
  <c r="K41" i="1"/>
  <c r="H41" i="1"/>
  <c r="E41" i="1"/>
  <c r="Q40" i="1"/>
  <c r="M40" i="1"/>
  <c r="L40" i="1"/>
  <c r="K40" i="1"/>
  <c r="H40" i="1"/>
  <c r="E40" i="1"/>
  <c r="Q39" i="1"/>
  <c r="M39" i="1"/>
  <c r="L39" i="1"/>
  <c r="K39" i="1"/>
  <c r="H39" i="1"/>
  <c r="E39" i="1"/>
  <c r="Q38" i="1"/>
  <c r="M38" i="1"/>
  <c r="L38" i="1"/>
  <c r="K38" i="1"/>
  <c r="H38" i="1"/>
  <c r="E38" i="1"/>
  <c r="Q37" i="1"/>
  <c r="M37" i="1"/>
  <c r="L37" i="1"/>
  <c r="K37" i="1"/>
  <c r="H37" i="1"/>
  <c r="E37" i="1"/>
  <c r="Q36" i="1"/>
  <c r="M36" i="1"/>
  <c r="L36" i="1"/>
  <c r="K36" i="1"/>
  <c r="H36" i="1"/>
  <c r="E36" i="1"/>
  <c r="Q35" i="1"/>
  <c r="M35" i="1"/>
  <c r="L35" i="1"/>
  <c r="K35" i="1"/>
  <c r="H35" i="1"/>
  <c r="E35" i="1"/>
  <c r="Q34" i="1"/>
  <c r="M34" i="1"/>
  <c r="L34" i="1"/>
  <c r="K34" i="1"/>
  <c r="H34" i="1"/>
  <c r="E34" i="1"/>
  <c r="Q33" i="1"/>
  <c r="M33" i="1"/>
  <c r="L33" i="1"/>
  <c r="K33" i="1"/>
  <c r="H33" i="1"/>
  <c r="E33" i="1"/>
  <c r="Q32" i="1"/>
  <c r="M32" i="1"/>
  <c r="L32" i="1"/>
  <c r="K32" i="1"/>
  <c r="H32" i="1"/>
  <c r="E32" i="1"/>
  <c r="Q31" i="1"/>
  <c r="M31" i="1"/>
  <c r="L31" i="1"/>
  <c r="K31" i="1"/>
  <c r="H31" i="1"/>
  <c r="E31" i="1"/>
  <c r="Q30" i="1"/>
  <c r="M30" i="1"/>
  <c r="L30" i="1"/>
  <c r="K30" i="1"/>
  <c r="H30" i="1"/>
  <c r="E30" i="1"/>
  <c r="Q29" i="1"/>
  <c r="M29" i="1"/>
  <c r="L29" i="1"/>
  <c r="K29" i="1"/>
  <c r="H29" i="1"/>
  <c r="E29" i="1"/>
  <c r="Q28" i="1"/>
  <c r="L28" i="1"/>
  <c r="K28" i="1"/>
  <c r="H28" i="1"/>
  <c r="E28" i="1"/>
  <c r="Q27" i="1"/>
  <c r="L27" i="1"/>
  <c r="K27" i="1"/>
  <c r="H27" i="1"/>
  <c r="E27" i="1"/>
  <c r="M27" i="1"/>
  <c r="Q26" i="1"/>
  <c r="M26" i="1"/>
  <c r="L26" i="1"/>
  <c r="K26" i="1"/>
  <c r="H26" i="1"/>
  <c r="E26" i="1"/>
  <c r="Q25" i="1"/>
  <c r="L25" i="1"/>
  <c r="K25" i="1"/>
  <c r="H25" i="1"/>
  <c r="E25" i="1"/>
  <c r="Q24" i="1"/>
  <c r="M24" i="1"/>
  <c r="L24" i="1"/>
  <c r="K24" i="1"/>
  <c r="H24" i="1"/>
  <c r="E24" i="1"/>
  <c r="Q23" i="1"/>
  <c r="L23" i="1"/>
  <c r="K23" i="1"/>
  <c r="H23" i="1"/>
  <c r="E23" i="1"/>
  <c r="M23" i="1"/>
  <c r="N23" i="1" s="1"/>
  <c r="Q22" i="1"/>
  <c r="M22" i="1"/>
  <c r="L22" i="1"/>
  <c r="K22" i="1"/>
  <c r="H22" i="1"/>
  <c r="E22" i="1"/>
  <c r="Q21" i="1"/>
  <c r="L21" i="1"/>
  <c r="K21" i="1"/>
  <c r="H21" i="1"/>
  <c r="E21" i="1"/>
  <c r="M21" i="1"/>
  <c r="N21" i="1" s="1"/>
  <c r="Q20" i="1"/>
  <c r="M20" i="1"/>
  <c r="L20" i="1"/>
  <c r="K20" i="1"/>
  <c r="H20" i="1"/>
  <c r="E20" i="1"/>
  <c r="Q19" i="1"/>
  <c r="L19" i="1"/>
  <c r="K19" i="1"/>
  <c r="H19" i="1"/>
  <c r="E19" i="1"/>
  <c r="M19" i="1"/>
  <c r="Q18" i="1"/>
  <c r="M18" i="1"/>
  <c r="L18" i="1"/>
  <c r="K18" i="1"/>
  <c r="H18" i="1"/>
  <c r="E18" i="1"/>
  <c r="Q17" i="1"/>
  <c r="L17" i="1"/>
  <c r="K17" i="1"/>
  <c r="H17" i="1"/>
  <c r="E17" i="1"/>
  <c r="M17" i="1"/>
  <c r="N17" i="1" s="1"/>
  <c r="Q16" i="1"/>
  <c r="M16" i="1"/>
  <c r="L16" i="1"/>
  <c r="K16" i="1"/>
  <c r="H16" i="1"/>
  <c r="E16" i="1"/>
  <c r="Q15" i="1"/>
  <c r="L15" i="1"/>
  <c r="K15" i="1"/>
  <c r="H15" i="1"/>
  <c r="E15" i="1"/>
  <c r="M15" i="1"/>
  <c r="Q14" i="1"/>
  <c r="M14" i="1"/>
  <c r="L14" i="1"/>
  <c r="K14" i="1"/>
  <c r="H14" i="1"/>
  <c r="E14" i="1"/>
  <c r="Q13" i="1"/>
  <c r="L13" i="1"/>
  <c r="K13" i="1"/>
  <c r="H13" i="1"/>
  <c r="E13" i="1"/>
  <c r="M13" i="1"/>
  <c r="M43" i="1" l="1"/>
  <c r="K50" i="1"/>
  <c r="Q50" i="1"/>
  <c r="H53" i="1"/>
  <c r="M25" i="1"/>
  <c r="N25" i="1" s="1"/>
  <c r="L43" i="1"/>
  <c r="L58" i="1"/>
  <c r="N15" i="1"/>
  <c r="L49" i="1"/>
  <c r="M49" i="1"/>
  <c r="M50" i="1" s="1"/>
  <c r="N32" i="1"/>
  <c r="N18" i="1"/>
  <c r="N38" i="1"/>
  <c r="N39" i="1"/>
  <c r="N42" i="1"/>
  <c r="N44" i="1"/>
  <c r="N27" i="1"/>
  <c r="N35" i="1"/>
  <c r="N41" i="1"/>
  <c r="N45" i="1"/>
  <c r="N54" i="1"/>
  <c r="N13" i="1"/>
  <c r="N16" i="1"/>
  <c r="N20" i="1"/>
  <c r="N28" i="1"/>
  <c r="N29" i="1"/>
  <c r="N30" i="1"/>
  <c r="N36" i="1"/>
  <c r="N46" i="1"/>
  <c r="N51" i="1"/>
  <c r="N55" i="1"/>
  <c r="N14" i="1"/>
  <c r="N26" i="1"/>
  <c r="N33" i="1"/>
  <c r="N34" i="1"/>
  <c r="N40" i="1"/>
  <c r="N19" i="1"/>
  <c r="N22" i="1"/>
  <c r="N24" i="1"/>
  <c r="N31" i="1"/>
  <c r="N37" i="1"/>
  <c r="N47" i="1"/>
  <c r="N48" i="1"/>
  <c r="N52" i="1"/>
  <c r="N56" i="1"/>
  <c r="M57" i="1"/>
  <c r="N57" i="1" s="1"/>
  <c r="E57" i="1"/>
  <c r="E58" i="1"/>
  <c r="M59" i="1"/>
  <c r="N59" i="1" s="1"/>
  <c r="E59" i="1"/>
  <c r="N49" i="1" l="1"/>
  <c r="L50" i="1"/>
  <c r="L53" i="1" s="1"/>
  <c r="N43" i="1"/>
  <c r="M58" i="1"/>
  <c r="N58" i="1" s="1"/>
  <c r="M53" i="1"/>
  <c r="N53" i="1" l="1"/>
  <c r="N50" i="1"/>
</calcChain>
</file>

<file path=xl/sharedStrings.xml><?xml version="1.0" encoding="utf-8"?>
<sst xmlns="http://schemas.openxmlformats.org/spreadsheetml/2006/main" count="75" uniqueCount="63">
  <si>
    <t>PUNJAB</t>
  </si>
  <si>
    <t>No. in actuals,     Amount in Crores</t>
  </si>
  <si>
    <t>Bank</t>
  </si>
  <si>
    <t>Agriculture &amp; Allied Activities</t>
  </si>
  <si>
    <t xml:space="preserve">MSMEs (Micro, Small &amp; Medium Enterprises) [Manufacturing + Services] </t>
  </si>
  <si>
    <t xml:space="preserve">Other Priority Sector </t>
  </si>
  <si>
    <t>Total Priority Sector (1+2+3)</t>
  </si>
  <si>
    <t>Non Priority Sector</t>
  </si>
  <si>
    <t>Target</t>
  </si>
  <si>
    <t>Achievement</t>
  </si>
  <si>
    <t>% age Achivement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</si>
  <si>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</si>
  <si>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</si>
  <si>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</si>
  <si>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</si>
  <si>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</si>
  <si>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</si>
  <si>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</si>
  <si>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</si>
  <si>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</si>
  <si>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</si>
  <si>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</si>
  <si>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</si>
  <si>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</si>
  <si>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</si>
  <si>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</si>
  <si>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</si>
  <si>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</si>
  <si>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DCB</t>
  </si>
  <si>
    <t>Federal Bank</t>
  </si>
  <si>
    <t>HDFC Bank</t>
  </si>
  <si>
    <t>IDBI Bank</t>
  </si>
  <si>
    <t>ICICI Bank</t>
  </si>
  <si>
    <t>IDFC Bank</t>
  </si>
  <si>
    <t>Indusind Bank</t>
  </si>
  <si>
    <t>J&amp;K Bank</t>
  </si>
  <si>
    <t>Karnataka Bank</t>
  </si>
  <si>
    <t>Karur Vysya Bank</t>
  </si>
  <si>
    <t>Kotak Mahindra Bank</t>
  </si>
  <si>
    <t>Laxmi Vilas Bank</t>
  </si>
  <si>
    <t>RBL Bank Ltd.</t>
  </si>
  <si>
    <t>South Indian Bank</t>
  </si>
  <si>
    <t>Yes Bank</t>
  </si>
  <si>
    <t>Total Pvt. Sector Banks</t>
  </si>
  <si>
    <t>AU Small Finance Bank</t>
  </si>
  <si>
    <t>Equitas Bank</t>
  </si>
  <si>
    <t>Jana Small Finance</t>
  </si>
  <si>
    <t>Ujjivan Small Finance Bank</t>
  </si>
  <si>
    <t>Capital Small Finance Bank</t>
  </si>
  <si>
    <t>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</si>
  <si>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</si>
  <si>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</si>
  <si>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</si>
  <si>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</si>
  <si>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</si>
  <si>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</si>
  <si>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PADB</t>
  </si>
  <si>
    <t>CUCB</t>
  </si>
  <si>
    <t>Total Others</t>
  </si>
  <si>
    <t>GRAND TOTAL</t>
  </si>
  <si>
    <t>SLBC Punjab</t>
  </si>
  <si>
    <t xml:space="preserve"> BANK WISE ACHIEVEMENTS VIS A VIS TARGETS  UNDER ANNUAL CREDIT PLAN 2023-24 UPTO MARCH 2024</t>
  </si>
  <si>
    <t>Annexure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</si>
</sst>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sz val="11"/>
      <color indexed="8"/>
      <name val="Calibri"/>
      <family val="2"/>
    </font>
    <font>
      <b/>
      <sz val="20"/>
      <color indexed="8"/>
      <name val="Tahoma"/>
      <family val="2"/>
      <charset val="1"/>
    </font>
    <font>
      <b/>
      <sz val="14"/>
      <name val="Tahoma"/>
      <family val="2"/>
      <charset val="1"/>
    </font>
    <font>
      <b/>
      <sz val="16"/>
      <color indexed="8"/>
      <name val="Tahoma"/>
      <family val="2"/>
      <charset val="1"/>
    </font>
    <font>
      <b/>
      <sz val="13"/>
      <color indexed="8"/>
      <name val="Tahoma"/>
      <family val="2"/>
      <charset val="1"/>
    </font>
    <font>
      <b/>
      <sz val="13"/>
      <name val="Tahoma"/>
      <family val="2"/>
      <charset val="1"/>
    </font>
    <font>
      <b/>
      <sz val="20"/>
      <name val="Tahoma"/>
      <family val="2"/>
    </font>
    <font>
      <b/>
      <sz val="12"/>
      <name val="Tahoma"/>
      <family val="2"/>
    </font>
    <font>
      <b/>
      <sz val="20"/>
      <color indexed="8"/>
      <name val="Tahoma"/>
      <family val="2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charset val="1"/>
    </font>
    <font>
      <b/>
      <sz val="17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74">
    <xf numFmtId="0" fontId="0" fillId="0" borderId="0" xfId="0"/>
    <xf numFmtId="0" fontId="8" fillId="0" borderId="13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1" fontId="5" fillId="0" borderId="15" xfId="2" applyNumberFormat="1" applyFont="1" applyFill="1" applyBorder="1" applyAlignment="1">
      <alignment horizontal="right" wrapText="1"/>
    </xf>
    <xf numFmtId="1" fontId="5" fillId="0" borderId="16" xfId="2" applyNumberFormat="1" applyFont="1" applyFill="1" applyBorder="1" applyAlignment="1">
      <alignment horizontal="right" wrapText="1"/>
    </xf>
    <xf numFmtId="1" fontId="5" fillId="0" borderId="19" xfId="2" applyNumberFormat="1" applyFont="1" applyFill="1" applyBorder="1" applyAlignment="1">
      <alignment horizontal="right" wrapText="1"/>
    </xf>
    <xf numFmtId="1" fontId="5" fillId="0" borderId="5" xfId="2" applyNumberFormat="1" applyFont="1" applyFill="1" applyBorder="1" applyAlignment="1">
      <alignment horizontal="right" wrapText="1"/>
    </xf>
    <xf numFmtId="9" fontId="10" fillId="0" borderId="15" xfId="1" applyFont="1" applyFill="1" applyBorder="1" applyAlignment="1">
      <alignment horizontal="right"/>
    </xf>
    <xf numFmtId="0" fontId="2" fillId="0" borderId="0" xfId="0" applyFont="1"/>
    <xf numFmtId="9" fontId="10" fillId="0" borderId="13" xfId="1" applyFont="1" applyFill="1" applyBorder="1" applyAlignment="1">
      <alignment horizontal="right"/>
    </xf>
    <xf numFmtId="1" fontId="10" fillId="0" borderId="0" xfId="2" applyNumberFormat="1" applyFont="1" applyFill="1" applyBorder="1" applyAlignment="1">
      <alignment horizontal="right"/>
    </xf>
    <xf numFmtId="1" fontId="11" fillId="0" borderId="0" xfId="2" applyNumberFormat="1" applyFont="1" applyFill="1" applyBorder="1" applyAlignment="1">
      <alignment horizontal="center"/>
    </xf>
    <xf numFmtId="1" fontId="12" fillId="0" borderId="16" xfId="2" applyNumberFormat="1" applyFont="1" applyFill="1" applyBorder="1" applyAlignment="1">
      <alignment horizontal="left" vertical="center"/>
    </xf>
    <xf numFmtId="1" fontId="12" fillId="0" borderId="21" xfId="2" applyNumberFormat="1" applyFont="1" applyFill="1" applyBorder="1" applyAlignment="1">
      <alignment horizontal="left" vertical="center"/>
    </xf>
    <xf numFmtId="0" fontId="12" fillId="0" borderId="1" xfId="2" applyFont="1" applyFill="1" applyBorder="1" applyAlignment="1">
      <alignment vertical="center"/>
    </xf>
    <xf numFmtId="1" fontId="12" fillId="0" borderId="14" xfId="2" applyNumberFormat="1" applyFont="1" applyFill="1" applyBorder="1" applyAlignment="1">
      <alignment horizontal="left" vertical="center"/>
    </xf>
    <xf numFmtId="1" fontId="12" fillId="0" borderId="18" xfId="2" applyNumberFormat="1" applyFont="1" applyFill="1" applyBorder="1" applyAlignment="1">
      <alignment horizontal="left" vertical="center"/>
    </xf>
    <xf numFmtId="0" fontId="12" fillId="0" borderId="14" xfId="2" applyFont="1" applyFill="1" applyBorder="1" applyAlignment="1">
      <alignment vertical="center"/>
    </xf>
    <xf numFmtId="0" fontId="12" fillId="0" borderId="21" xfId="2" applyFont="1" applyFill="1" applyBorder="1" applyAlignment="1">
      <alignment vertical="center"/>
    </xf>
    <xf numFmtId="0" fontId="12" fillId="0" borderId="18" xfId="2" applyFont="1" applyFill="1" applyBorder="1" applyAlignment="1">
      <alignment vertical="center"/>
    </xf>
    <xf numFmtId="0" fontId="12" fillId="0" borderId="1" xfId="2" applyFont="1" applyFill="1" applyBorder="1" applyAlignment="1">
      <alignment vertical="center" wrapText="1"/>
    </xf>
    <xf numFmtId="0" fontId="12" fillId="0" borderId="23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3" fillId="0" borderId="0" xfId="0" applyFont="1" applyBorder="1"/>
    <xf numFmtId="0" fontId="2" fillId="0" borderId="0" xfId="0" applyFont="1" applyFill="1"/>
    <xf numFmtId="0" fontId="14" fillId="0" borderId="0" xfId="0" applyFont="1" applyFill="1"/>
    <xf numFmtId="1" fontId="2" fillId="0" borderId="0" xfId="0" applyNumberFormat="1" applyFont="1" applyFill="1"/>
    <xf numFmtId="1" fontId="14" fillId="0" borderId="0" xfId="0" applyNumberFormat="1" applyFont="1" applyFill="1"/>
    <xf numFmtId="0" fontId="15" fillId="0" borderId="0" xfId="0" applyFont="1"/>
    <xf numFmtId="1" fontId="5" fillId="0" borderId="14" xfId="2" applyNumberFormat="1" applyFont="1" applyFill="1" applyBorder="1" applyAlignment="1">
      <alignment horizontal="left" vertical="center"/>
    </xf>
    <xf numFmtId="1" fontId="16" fillId="0" borderId="15" xfId="2" applyNumberFormat="1" applyFont="1" applyFill="1" applyBorder="1" applyAlignment="1">
      <alignment horizontal="right"/>
    </xf>
    <xf numFmtId="1" fontId="16" fillId="0" borderId="16" xfId="2" applyNumberFormat="1" applyFont="1" applyFill="1" applyBorder="1" applyAlignment="1">
      <alignment horizontal="right"/>
    </xf>
    <xf numFmtId="1" fontId="16" fillId="0" borderId="17" xfId="2" applyNumberFormat="1" applyFont="1" applyFill="1" applyBorder="1" applyAlignment="1">
      <alignment horizontal="right"/>
    </xf>
    <xf numFmtId="1" fontId="5" fillId="0" borderId="18" xfId="2" applyNumberFormat="1" applyFont="1" applyFill="1" applyBorder="1" applyAlignment="1">
      <alignment horizontal="left" vertical="center"/>
    </xf>
    <xf numFmtId="1" fontId="16" fillId="0" borderId="19" xfId="2" applyNumberFormat="1" applyFont="1" applyFill="1" applyBorder="1" applyAlignment="1">
      <alignment horizontal="right"/>
    </xf>
    <xf numFmtId="1" fontId="16" fillId="0" borderId="5" xfId="2" applyNumberFormat="1" applyFont="1" applyFill="1" applyBorder="1" applyAlignment="1">
      <alignment horizontal="right"/>
    </xf>
    <xf numFmtId="1" fontId="16" fillId="0" borderId="20" xfId="2" applyNumberFormat="1" applyFont="1" applyFill="1" applyBorder="1" applyAlignment="1">
      <alignment horizontal="right"/>
    </xf>
    <xf numFmtId="1" fontId="10" fillId="0" borderId="15" xfId="2" applyNumberFormat="1" applyFont="1" applyFill="1" applyBorder="1" applyAlignment="1">
      <alignment horizontal="right"/>
    </xf>
    <xf numFmtId="1" fontId="10" fillId="0" borderId="16" xfId="2" applyNumberFormat="1" applyFont="1" applyFill="1" applyBorder="1" applyAlignment="1">
      <alignment horizontal="right"/>
    </xf>
    <xf numFmtId="1" fontId="10" fillId="0" borderId="22" xfId="2" applyNumberFormat="1" applyFont="1" applyFill="1" applyBorder="1" applyAlignment="1">
      <alignment horizontal="right"/>
    </xf>
    <xf numFmtId="1" fontId="10" fillId="0" borderId="1" xfId="2" applyNumberFormat="1" applyFont="1" applyFill="1" applyBorder="1" applyAlignment="1">
      <alignment horizontal="right"/>
    </xf>
    <xf numFmtId="1" fontId="10" fillId="0" borderId="13" xfId="2" applyNumberFormat="1" applyFont="1" applyFill="1" applyBorder="1" applyAlignment="1">
      <alignment horizontal="right"/>
    </xf>
    <xf numFmtId="0" fontId="2" fillId="0" borderId="0" xfId="0" applyFont="1" applyFill="1" applyBorder="1"/>
    <xf numFmtId="0" fontId="13" fillId="0" borderId="0" xfId="0" applyFont="1"/>
    <xf numFmtId="0" fontId="17" fillId="0" borderId="21" xfId="2" applyFont="1" applyFill="1" applyBorder="1" applyAlignment="1">
      <alignment vertical="center"/>
    </xf>
    <xf numFmtId="0" fontId="17" fillId="0" borderId="18" xfId="2" applyFont="1" applyFill="1" applyBorder="1" applyAlignment="1">
      <alignment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right"/>
    </xf>
    <xf numFmtId="0" fontId="6" fillId="0" borderId="2" xfId="2" applyFont="1" applyFill="1" applyBorder="1" applyAlignment="1">
      <alignment horizontal="right"/>
    </xf>
    <xf numFmtId="0" fontId="6" fillId="0" borderId="3" xfId="2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right"/>
    </xf>
  </cellXfs>
  <cellStyles count="3">
    <cellStyle name="Excel Built-in Normal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Q61"/>
  <sheetViews>
    <sheetView tabSelected="1" view="pageBreakPreview" topLeftCell="F40" zoomScale="60" workbookViewId="0">
      <selection activeCell="K43" sqref="K43"/>
    </sheetView>
  </sheetViews>
  <sheetFormatPr defaultColWidth="8.88671875" defaultRowHeight="25.8" x14ac:dyDescent="0.5"/>
  <cols>
    <col min="1" max="1" width="8.88671875" style="10"/>
    <col min="2" max="2" width="44.88671875" style="45" customWidth="1"/>
    <col min="3" max="5" width="27.109375" style="26" customWidth="1"/>
    <col min="6" max="7" width="27.109375" style="27" customWidth="1"/>
    <col min="8" max="14" width="27.109375" style="26" customWidth="1"/>
    <col min="15" max="15" width="17.5546875" style="10" customWidth="1"/>
    <col min="16" max="16" width="21.77734375" style="10" customWidth="1"/>
    <col min="17" max="17" width="20.5546875" style="10" customWidth="1"/>
    <col min="18" max="16384" width="8.88671875" style="10"/>
  </cols>
  <sheetData>
    <row r="1" spans="1:17" x14ac:dyDescent="0.5">
      <c r="B1" s="25"/>
    </row>
    <row r="2" spans="1:17" x14ac:dyDescent="0.5">
      <c r="B2" s="25"/>
      <c r="C2" s="28"/>
      <c r="D2" s="28"/>
      <c r="E2" s="28"/>
      <c r="F2" s="29"/>
      <c r="G2" s="29"/>
      <c r="H2" s="28"/>
      <c r="I2" s="28"/>
      <c r="J2" s="28"/>
      <c r="K2" s="28"/>
      <c r="L2" s="28"/>
      <c r="M2" s="60"/>
      <c r="N2" s="60"/>
    </row>
    <row r="3" spans="1:17" ht="26.4" thickBot="1" x14ac:dyDescent="0.55000000000000004">
      <c r="B3" s="25"/>
      <c r="C3" s="28"/>
      <c r="D3" s="28"/>
      <c r="E3" s="28"/>
      <c r="F3" s="29"/>
      <c r="G3" s="29"/>
      <c r="H3" s="28"/>
      <c r="I3" s="28"/>
      <c r="J3" s="28"/>
      <c r="K3" s="28"/>
      <c r="L3" s="28"/>
      <c r="M3" s="73" t="s">
        <v>62</v>
      </c>
      <c r="N3" s="73"/>
      <c r="O3" s="73"/>
      <c r="P3" s="73"/>
      <c r="Q3" s="73"/>
    </row>
    <row r="4" spans="1:17" ht="49.2" customHeight="1" thickBot="1" x14ac:dyDescent="0.35">
      <c r="B4" s="61" t="s">
        <v>61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</row>
    <row r="5" spans="1:17" ht="25.2" thickBot="1" x14ac:dyDescent="0.45">
      <c r="B5" s="64" t="s"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6"/>
    </row>
    <row r="6" spans="1:17" ht="18" thickBot="1" x14ac:dyDescent="0.35">
      <c r="B6" s="67" t="s">
        <v>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9"/>
      <c r="O6" s="70"/>
      <c r="P6" s="71"/>
      <c r="Q6" s="72"/>
    </row>
    <row r="7" spans="1:17" ht="14.4" x14ac:dyDescent="0.3">
      <c r="B7" s="51" t="s">
        <v>2</v>
      </c>
      <c r="C7" s="54" t="s">
        <v>3</v>
      </c>
      <c r="D7" s="55"/>
      <c r="E7" s="56"/>
      <c r="F7" s="54" t="s">
        <v>4</v>
      </c>
      <c r="G7" s="55"/>
      <c r="H7" s="56"/>
      <c r="I7" s="54" t="s">
        <v>5</v>
      </c>
      <c r="J7" s="55"/>
      <c r="K7" s="56"/>
      <c r="L7" s="54" t="s">
        <v>6</v>
      </c>
      <c r="M7" s="55"/>
      <c r="N7" s="56"/>
      <c r="O7" s="54" t="s">
        <v>7</v>
      </c>
      <c r="P7" s="55"/>
      <c r="Q7" s="56"/>
    </row>
    <row r="8" spans="1:17" ht="44.4" customHeight="1" thickBot="1" x14ac:dyDescent="0.35">
      <c r="B8" s="52"/>
      <c r="C8" s="57"/>
      <c r="D8" s="58"/>
      <c r="E8" s="59"/>
      <c r="F8" s="57"/>
      <c r="G8" s="58"/>
      <c r="H8" s="59"/>
      <c r="I8" s="57"/>
      <c r="J8" s="58"/>
      <c r="K8" s="59"/>
      <c r="L8" s="57"/>
      <c r="M8" s="58"/>
      <c r="N8" s="59"/>
      <c r="O8" s="57"/>
      <c r="P8" s="58"/>
      <c r="Q8" s="59"/>
    </row>
    <row r="9" spans="1:17" s="30" customFormat="1" ht="21.6" thickBot="1" x14ac:dyDescent="0.45">
      <c r="B9" s="52"/>
      <c r="C9" s="48">
        <v>1</v>
      </c>
      <c r="D9" s="49"/>
      <c r="E9" s="50"/>
      <c r="F9" s="48">
        <v>2</v>
      </c>
      <c r="G9" s="49"/>
      <c r="H9" s="50"/>
      <c r="I9" s="48">
        <v>3</v>
      </c>
      <c r="J9" s="49"/>
      <c r="K9" s="50"/>
      <c r="L9" s="48">
        <v>4</v>
      </c>
      <c r="M9" s="49"/>
      <c r="N9" s="50"/>
      <c r="O9" s="48">
        <v>5</v>
      </c>
      <c r="P9" s="49"/>
      <c r="Q9" s="50"/>
    </row>
    <row r="10" spans="1:17" ht="34.200000000000003" thickBot="1" x14ac:dyDescent="0.45">
      <c r="A10" s="30"/>
      <c r="B10" s="53"/>
      <c r="C10" s="1" t="s">
        <v>8</v>
      </c>
      <c r="D10" s="2" t="s">
        <v>9</v>
      </c>
      <c r="E10" s="1" t="s">
        <v>10</v>
      </c>
      <c r="F10" s="3" t="s">
        <v>8</v>
      </c>
      <c r="G10" s="4" t="s">
        <v>9</v>
      </c>
      <c r="H10" s="1" t="s">
        <v>10</v>
      </c>
      <c r="I10" s="1" t="s">
        <v>8</v>
      </c>
      <c r="J10" s="2" t="s">
        <v>9</v>
      </c>
      <c r="K10" s="1" t="s">
        <v>10</v>
      </c>
      <c r="L10" s="1" t="s">
        <v>8</v>
      </c>
      <c r="M10" s="2" t="s">
        <v>9</v>
      </c>
      <c r="N10" s="1" t="s">
        <v>10</v>
      </c>
      <c r="O10" s="1" t="s">
        <v>8</v>
      </c>
      <c r="P10" s="2" t="s">
        <v>9</v>
      </c>
      <c r="Q10" s="1" t="s">
        <v>10</v>
      </c>
    </row>
    <row r="11" spans="1:17" ht="26.4" hidden="1" thickBot="1" x14ac:dyDescent="0.55000000000000004">
      <c r="B11" s="31" t="s">
        <v>11</v>
      </c>
      <c r="C11" s="32">
        <v>0</v>
      </c>
      <c r="D11" s="33">
        <v>0</v>
      </c>
      <c r="E11" s="32" t="e">
        <v>#DIV/0!</v>
      </c>
      <c r="F11" s="34">
        <v>0</v>
      </c>
      <c r="G11" s="33">
        <v>0</v>
      </c>
      <c r="H11" s="32" t="e">
        <v>#DIV/0!</v>
      </c>
      <c r="I11" s="32">
        <v>0</v>
      </c>
      <c r="J11" s="33">
        <v>0</v>
      </c>
      <c r="K11" s="32" t="e">
        <v>#DIV/0!</v>
      </c>
      <c r="L11" s="5">
        <v>0</v>
      </c>
      <c r="M11" s="6">
        <v>0</v>
      </c>
      <c r="N11" s="32" t="e">
        <v>#DIV/0!</v>
      </c>
      <c r="O11" s="5">
        <v>0</v>
      </c>
      <c r="P11" s="6">
        <v>0</v>
      </c>
      <c r="Q11" s="32" t="e">
        <v>#DIV/0!</v>
      </c>
    </row>
    <row r="12" spans="1:17" ht="26.4" hidden="1" thickBot="1" x14ac:dyDescent="0.55000000000000004">
      <c r="B12" s="35" t="s">
        <v>12</v>
      </c>
      <c r="C12" s="36">
        <v>0</v>
      </c>
      <c r="D12" s="37">
        <v>0</v>
      </c>
      <c r="E12" s="36" t="e">
        <v>#DIV/0!</v>
      </c>
      <c r="F12" s="38">
        <v>0</v>
      </c>
      <c r="G12" s="37">
        <v>0</v>
      </c>
      <c r="H12" s="36" t="e">
        <v>#DIV/0!</v>
      </c>
      <c r="I12" s="36">
        <v>0</v>
      </c>
      <c r="J12" s="37">
        <v>0</v>
      </c>
      <c r="K12" s="36" t="e">
        <v>#DIV/0!</v>
      </c>
      <c r="L12" s="7">
        <v>0</v>
      </c>
      <c r="M12" s="8">
        <v>0</v>
      </c>
      <c r="N12" s="36" t="e">
        <v>#DIV/0!</v>
      </c>
      <c r="O12" s="7">
        <v>0</v>
      </c>
      <c r="P12" s="8">
        <v>0</v>
      </c>
      <c r="Q12" s="36" t="e">
        <v>#DIV/0!</v>
      </c>
    </row>
    <row r="13" spans="1:17" ht="25.2" thickBot="1" x14ac:dyDescent="0.45">
      <c r="B13" s="14" t="s">
        <v>13</v>
      </c>
      <c r="C13" s="39">
        <v>3423.91</v>
      </c>
      <c r="D13" s="40">
        <v>1423.3869076600001</v>
      </c>
      <c r="E13" s="9">
        <f>D13/C13</f>
        <v>0.41571972033727528</v>
      </c>
      <c r="F13" s="39">
        <v>1120.53</v>
      </c>
      <c r="G13" s="40">
        <v>1380.8904332819998</v>
      </c>
      <c r="H13" s="9">
        <f>G13/F13</f>
        <v>1.2323547190008297</v>
      </c>
      <c r="I13" s="39">
        <v>231.11</v>
      </c>
      <c r="J13" s="40">
        <v>365.77108870000001</v>
      </c>
      <c r="K13" s="9">
        <f>J13/I13</f>
        <v>1.5826709735623727</v>
      </c>
      <c r="L13" s="39">
        <f>C13+F13+I13</f>
        <v>4775.5499999999993</v>
      </c>
      <c r="M13" s="40">
        <f>D13+G13+J13</f>
        <v>3170.0484296419995</v>
      </c>
      <c r="N13" s="9">
        <f>M13/L13</f>
        <v>0.66380802831967001</v>
      </c>
      <c r="O13" s="39">
        <v>1835</v>
      </c>
      <c r="P13" s="40">
        <v>5766.7007071649996</v>
      </c>
      <c r="Q13" s="9">
        <f>P13/O13</f>
        <v>3.1426161891907354</v>
      </c>
    </row>
    <row r="14" spans="1:17" ht="25.2" thickBot="1" x14ac:dyDescent="0.45">
      <c r="B14" s="15" t="s">
        <v>14</v>
      </c>
      <c r="C14" s="39">
        <v>1774.42</v>
      </c>
      <c r="D14" s="40">
        <v>1543.9524711000001</v>
      </c>
      <c r="E14" s="9">
        <f t="shared" ref="E14:E59" si="0">D14/C14</f>
        <v>0.8701166979069217</v>
      </c>
      <c r="F14" s="39">
        <v>1083.52</v>
      </c>
      <c r="G14" s="40">
        <v>1293.7726591999999</v>
      </c>
      <c r="H14" s="9">
        <f t="shared" ref="H14:H59" si="1">G14/F14</f>
        <v>1.1940459421145895</v>
      </c>
      <c r="I14" s="39">
        <v>182.11</v>
      </c>
      <c r="J14" s="40">
        <v>173.75460617500002</v>
      </c>
      <c r="K14" s="9">
        <f t="shared" ref="K14:K58" si="2">J14/I14</f>
        <v>0.95411897301081772</v>
      </c>
      <c r="L14" s="39">
        <f t="shared" ref="L14:M59" si="3">C14+F14+I14</f>
        <v>3040.05</v>
      </c>
      <c r="M14" s="40">
        <f t="shared" si="3"/>
        <v>3011.4797364750002</v>
      </c>
      <c r="N14" s="9">
        <f t="shared" ref="N14:N59" si="4">M14/L14</f>
        <v>0.99060204157003995</v>
      </c>
      <c r="O14" s="39">
        <v>225</v>
      </c>
      <c r="P14" s="40">
        <v>617.52374800000007</v>
      </c>
      <c r="Q14" s="9">
        <f t="shared" ref="Q14:Q59" si="5">P14/O14</f>
        <v>2.7445499911111115</v>
      </c>
    </row>
    <row r="15" spans="1:17" ht="25.2" thickBot="1" x14ac:dyDescent="0.45">
      <c r="B15" s="15" t="s">
        <v>15</v>
      </c>
      <c r="C15" s="39">
        <v>18.63</v>
      </c>
      <c r="D15" s="40">
        <v>22</v>
      </c>
      <c r="E15" s="9">
        <f t="shared" si="0"/>
        <v>1.1808910359634999</v>
      </c>
      <c r="F15" s="39">
        <v>27.05</v>
      </c>
      <c r="G15" s="40">
        <v>210</v>
      </c>
      <c r="H15" s="9">
        <f t="shared" si="1"/>
        <v>7.763401109057301</v>
      </c>
      <c r="I15" s="39">
        <v>75</v>
      </c>
      <c r="J15" s="40">
        <v>124.44266</v>
      </c>
      <c r="K15" s="9">
        <f t="shared" si="2"/>
        <v>1.6592354666666667</v>
      </c>
      <c r="L15" s="39">
        <f t="shared" si="3"/>
        <v>120.68</v>
      </c>
      <c r="M15" s="40">
        <f t="shared" si="3"/>
        <v>356.44265999999999</v>
      </c>
      <c r="N15" s="9">
        <f t="shared" si="4"/>
        <v>2.9536183294663569</v>
      </c>
      <c r="O15" s="39">
        <v>109.65000000000002</v>
      </c>
      <c r="P15" s="40">
        <v>136.26523299999999</v>
      </c>
      <c r="Q15" s="9">
        <f t="shared" si="5"/>
        <v>1.2427289831281347</v>
      </c>
    </row>
    <row r="16" spans="1:17" ht="25.2" thickBot="1" x14ac:dyDescent="0.45">
      <c r="B16" s="15" t="s">
        <v>16</v>
      </c>
      <c r="C16" s="39">
        <v>3634.7899999999995</v>
      </c>
      <c r="D16" s="40">
        <v>3175.673975225</v>
      </c>
      <c r="E16" s="9">
        <f t="shared" si="0"/>
        <v>0.87368843185576073</v>
      </c>
      <c r="F16" s="39">
        <v>1598.82</v>
      </c>
      <c r="G16" s="40">
        <v>1684.6246887199998</v>
      </c>
      <c r="H16" s="9">
        <f t="shared" si="1"/>
        <v>1.0536675102388011</v>
      </c>
      <c r="I16" s="39">
        <v>449.23</v>
      </c>
      <c r="J16" s="40">
        <v>427.17913125000001</v>
      </c>
      <c r="K16" s="9">
        <f t="shared" si="2"/>
        <v>0.9509140779778732</v>
      </c>
      <c r="L16" s="39">
        <f t="shared" si="3"/>
        <v>5682.84</v>
      </c>
      <c r="M16" s="40">
        <f t="shared" si="3"/>
        <v>5287.477795195</v>
      </c>
      <c r="N16" s="9">
        <f t="shared" si="4"/>
        <v>0.93042876364546601</v>
      </c>
      <c r="O16" s="39">
        <v>1023.14</v>
      </c>
      <c r="P16" s="40">
        <v>1091.1726729999998</v>
      </c>
      <c r="Q16" s="9">
        <f t="shared" si="5"/>
        <v>1.0664940017983853</v>
      </c>
    </row>
    <row r="17" spans="2:17" ht="25.2" thickBot="1" x14ac:dyDescent="0.45">
      <c r="B17" s="15" t="s">
        <v>17</v>
      </c>
      <c r="C17" s="39">
        <v>1031.9000000000001</v>
      </c>
      <c r="D17" s="40">
        <v>757.53086249</v>
      </c>
      <c r="E17" s="9">
        <f t="shared" si="0"/>
        <v>0.734112668369028</v>
      </c>
      <c r="F17" s="39">
        <v>1272.6199999999999</v>
      </c>
      <c r="G17" s="40">
        <v>1092.8498723540001</v>
      </c>
      <c r="H17" s="9">
        <f t="shared" si="1"/>
        <v>0.85874013637535185</v>
      </c>
      <c r="I17" s="39">
        <v>603.22</v>
      </c>
      <c r="J17" s="40">
        <v>210.23682178999996</v>
      </c>
      <c r="K17" s="9">
        <f t="shared" si="2"/>
        <v>0.34852428929743701</v>
      </c>
      <c r="L17" s="39">
        <f t="shared" si="3"/>
        <v>2907.74</v>
      </c>
      <c r="M17" s="40">
        <f t="shared" si="3"/>
        <v>2060.6175566339998</v>
      </c>
      <c r="N17" s="9">
        <f t="shared" si="4"/>
        <v>0.70866637203945326</v>
      </c>
      <c r="O17" s="39">
        <v>508.52</v>
      </c>
      <c r="P17" s="40">
        <v>623.61062054800004</v>
      </c>
      <c r="Q17" s="9">
        <f t="shared" si="5"/>
        <v>1.2263246687406593</v>
      </c>
    </row>
    <row r="18" spans="2:17" ht="25.2" thickBot="1" x14ac:dyDescent="0.45">
      <c r="B18" s="15" t="s">
        <v>18</v>
      </c>
      <c r="C18" s="39">
        <v>1191.03</v>
      </c>
      <c r="D18" s="40">
        <v>535.87620523465341</v>
      </c>
      <c r="E18" s="9">
        <f t="shared" si="0"/>
        <v>0.44992670649324823</v>
      </c>
      <c r="F18" s="39">
        <v>2591.16</v>
      </c>
      <c r="G18" s="40">
        <v>699.67276455597948</v>
      </c>
      <c r="H18" s="9">
        <f t="shared" si="1"/>
        <v>0.27002298760245586</v>
      </c>
      <c r="I18" s="39">
        <v>334.16</v>
      </c>
      <c r="J18" s="40">
        <v>169.6445020737514</v>
      </c>
      <c r="K18" s="9">
        <f t="shared" si="2"/>
        <v>0.50767447352690742</v>
      </c>
      <c r="L18" s="39">
        <f t="shared" si="3"/>
        <v>4116.3499999999995</v>
      </c>
      <c r="M18" s="40">
        <f t="shared" si="3"/>
        <v>1405.1934718643843</v>
      </c>
      <c r="N18" s="9">
        <f t="shared" si="4"/>
        <v>0.34136880291141047</v>
      </c>
      <c r="O18" s="39">
        <v>579.51</v>
      </c>
      <c r="P18" s="40">
        <v>2433.0529107004322</v>
      </c>
      <c r="Q18" s="9">
        <f t="shared" si="5"/>
        <v>4.1984657912726826</v>
      </c>
    </row>
    <row r="19" spans="2:17" ht="25.2" thickBot="1" x14ac:dyDescent="0.45">
      <c r="B19" s="15" t="s">
        <v>19</v>
      </c>
      <c r="C19" s="39">
        <v>255.19999999999996</v>
      </c>
      <c r="D19" s="40">
        <v>123.74161000000001</v>
      </c>
      <c r="E19" s="9">
        <f t="shared" si="0"/>
        <v>0.48488091692789981</v>
      </c>
      <c r="F19" s="39">
        <v>332.62</v>
      </c>
      <c r="G19" s="40">
        <v>167.979784</v>
      </c>
      <c r="H19" s="9">
        <f t="shared" si="1"/>
        <v>0.50502009500330702</v>
      </c>
      <c r="I19" s="39">
        <v>258.52999999999997</v>
      </c>
      <c r="J19" s="40">
        <v>140.79168149999998</v>
      </c>
      <c r="K19" s="9">
        <f t="shared" si="2"/>
        <v>0.54458546977139988</v>
      </c>
      <c r="L19" s="39">
        <f t="shared" si="3"/>
        <v>846.34999999999991</v>
      </c>
      <c r="M19" s="40">
        <f t="shared" si="3"/>
        <v>432.51307550000001</v>
      </c>
      <c r="N19" s="9">
        <f t="shared" si="4"/>
        <v>0.51103334967802927</v>
      </c>
      <c r="O19" s="39">
        <v>149.87</v>
      </c>
      <c r="P19" s="40">
        <v>247.414165</v>
      </c>
      <c r="Q19" s="9">
        <f t="shared" si="5"/>
        <v>1.6508585107092812</v>
      </c>
    </row>
    <row r="20" spans="2:17" ht="25.2" thickBot="1" x14ac:dyDescent="0.45">
      <c r="B20" s="15" t="s">
        <v>20</v>
      </c>
      <c r="C20" s="39">
        <v>5945.0099999999993</v>
      </c>
      <c r="D20" s="40">
        <v>5112</v>
      </c>
      <c r="E20" s="9">
        <f t="shared" si="0"/>
        <v>0.85988080760166941</v>
      </c>
      <c r="F20" s="39">
        <v>1525.26</v>
      </c>
      <c r="G20" s="40">
        <v>1660.6583578000002</v>
      </c>
      <c r="H20" s="9">
        <f t="shared" si="1"/>
        <v>1.0887706737212017</v>
      </c>
      <c r="I20" s="39">
        <v>969.9</v>
      </c>
      <c r="J20" s="40">
        <v>727.46769800000004</v>
      </c>
      <c r="K20" s="9">
        <f t="shared" si="2"/>
        <v>0.75004402309516449</v>
      </c>
      <c r="L20" s="39">
        <f t="shared" si="3"/>
        <v>8440.17</v>
      </c>
      <c r="M20" s="40">
        <f t="shared" si="3"/>
        <v>7500.1260558000004</v>
      </c>
      <c r="N20" s="9">
        <f t="shared" si="4"/>
        <v>0.88862262914135615</v>
      </c>
      <c r="O20" s="39">
        <v>802.52</v>
      </c>
      <c r="P20" s="40">
        <v>1381.2820829999998</v>
      </c>
      <c r="Q20" s="9">
        <f t="shared" si="5"/>
        <v>1.7211808839655085</v>
      </c>
    </row>
    <row r="21" spans="2:17" ht="25.2" thickBot="1" x14ac:dyDescent="0.45">
      <c r="B21" s="15" t="s">
        <v>21</v>
      </c>
      <c r="C21" s="39">
        <v>16698.990000000002</v>
      </c>
      <c r="D21" s="40">
        <v>11030.740041597701</v>
      </c>
      <c r="E21" s="9">
        <f t="shared" si="0"/>
        <v>0.66056330602016644</v>
      </c>
      <c r="F21" s="39">
        <v>10488</v>
      </c>
      <c r="G21" s="40">
        <v>8661.6579863543593</v>
      </c>
      <c r="H21" s="9">
        <f t="shared" si="1"/>
        <v>0.82586365239839432</v>
      </c>
      <c r="I21" s="39">
        <v>4886</v>
      </c>
      <c r="J21" s="40">
        <v>1241.2124441295643</v>
      </c>
      <c r="K21" s="9">
        <f t="shared" si="2"/>
        <v>0.25403447485255104</v>
      </c>
      <c r="L21" s="39">
        <f t="shared" si="3"/>
        <v>32072.99</v>
      </c>
      <c r="M21" s="40">
        <f t="shared" si="3"/>
        <v>20933.610472081626</v>
      </c>
      <c r="N21" s="9">
        <f t="shared" si="4"/>
        <v>0.65268658993382356</v>
      </c>
      <c r="O21" s="39">
        <v>8550</v>
      </c>
      <c r="P21" s="40">
        <v>26978.931647002872</v>
      </c>
      <c r="Q21" s="9">
        <f t="shared" si="5"/>
        <v>3.1554306019886398</v>
      </c>
    </row>
    <row r="22" spans="2:17" ht="25.2" thickBot="1" x14ac:dyDescent="0.45">
      <c r="B22" s="15" t="s">
        <v>22</v>
      </c>
      <c r="C22" s="39">
        <v>17135</v>
      </c>
      <c r="D22" s="40">
        <v>13018.632897759999</v>
      </c>
      <c r="E22" s="9">
        <f t="shared" si="0"/>
        <v>0.75976847958914495</v>
      </c>
      <c r="F22" s="39">
        <v>6219</v>
      </c>
      <c r="G22" s="40">
        <v>9241.0304278576004</v>
      </c>
      <c r="H22" s="9">
        <f t="shared" si="1"/>
        <v>1.4859351065858821</v>
      </c>
      <c r="I22" s="39">
        <v>10159.44</v>
      </c>
      <c r="J22" s="40">
        <v>10232</v>
      </c>
      <c r="K22" s="9">
        <f t="shared" si="2"/>
        <v>1.0071421259439497</v>
      </c>
      <c r="L22" s="39">
        <f t="shared" si="3"/>
        <v>33513.440000000002</v>
      </c>
      <c r="M22" s="40">
        <f t="shared" si="3"/>
        <v>32491.663325617599</v>
      </c>
      <c r="N22" s="9">
        <f t="shared" si="4"/>
        <v>0.96951143557980313</v>
      </c>
      <c r="O22" s="39">
        <v>11979.22</v>
      </c>
      <c r="P22" s="40">
        <v>9168.9749241635</v>
      </c>
      <c r="Q22" s="9">
        <f t="shared" si="5"/>
        <v>0.76540667290220066</v>
      </c>
    </row>
    <row r="23" spans="2:17" ht="25.2" thickBot="1" x14ac:dyDescent="0.45">
      <c r="B23" s="15" t="s">
        <v>23</v>
      </c>
      <c r="C23" s="39">
        <v>868.70000000000016</v>
      </c>
      <c r="D23" s="40">
        <v>513.97658100000001</v>
      </c>
      <c r="E23" s="9">
        <f t="shared" si="0"/>
        <v>0.59166177161275457</v>
      </c>
      <c r="F23" s="39">
        <v>664.85</v>
      </c>
      <c r="G23" s="40">
        <v>264</v>
      </c>
      <c r="H23" s="9">
        <f t="shared" si="1"/>
        <v>0.39708204858238699</v>
      </c>
      <c r="I23" s="39">
        <v>639.85</v>
      </c>
      <c r="J23" s="40">
        <v>840</v>
      </c>
      <c r="K23" s="9">
        <f t="shared" si="2"/>
        <v>1.3128076893021801</v>
      </c>
      <c r="L23" s="39">
        <f t="shared" si="3"/>
        <v>2173.4</v>
      </c>
      <c r="M23" s="40">
        <f t="shared" si="3"/>
        <v>1617.9765809999999</v>
      </c>
      <c r="N23" s="9">
        <f t="shared" si="4"/>
        <v>0.74444491626023734</v>
      </c>
      <c r="O23" s="39">
        <v>400</v>
      </c>
      <c r="P23" s="40">
        <v>247.34672749999999</v>
      </c>
      <c r="Q23" s="9">
        <f t="shared" si="5"/>
        <v>0.61836681874999999</v>
      </c>
    </row>
    <row r="24" spans="2:17" ht="25.2" thickBot="1" x14ac:dyDescent="0.45">
      <c r="B24" s="15" t="s">
        <v>24</v>
      </c>
      <c r="C24" s="39">
        <v>2676.51</v>
      </c>
      <c r="D24" s="40">
        <v>2579</v>
      </c>
      <c r="E24" s="9">
        <f t="shared" si="0"/>
        <v>0.96356822877553228</v>
      </c>
      <c r="F24" s="39">
        <v>3530.0500000000006</v>
      </c>
      <c r="G24" s="40">
        <v>1913.3307983699999</v>
      </c>
      <c r="H24" s="9">
        <f t="shared" si="1"/>
        <v>0.5420123789663035</v>
      </c>
      <c r="I24" s="39">
        <v>662.02</v>
      </c>
      <c r="J24" s="40">
        <v>664.65556245000005</v>
      </c>
      <c r="K24" s="9">
        <f t="shared" si="2"/>
        <v>1.0039810918854417</v>
      </c>
      <c r="L24" s="39">
        <f t="shared" si="3"/>
        <v>6868.5800000000017</v>
      </c>
      <c r="M24" s="40">
        <f t="shared" si="3"/>
        <v>5156.9863608199994</v>
      </c>
      <c r="N24" s="9">
        <f t="shared" si="4"/>
        <v>0.75080822540030079</v>
      </c>
      <c r="O24" s="39">
        <v>2691.83</v>
      </c>
      <c r="P24" s="40">
        <v>2004.8487112860003</v>
      </c>
      <c r="Q24" s="9">
        <f t="shared" si="5"/>
        <v>0.74479023983163883</v>
      </c>
    </row>
    <row r="25" spans="2:17" ht="25.2" thickBot="1" x14ac:dyDescent="0.45">
      <c r="B25" s="16" t="s">
        <v>25</v>
      </c>
      <c r="C25" s="40">
        <v>54654.09</v>
      </c>
      <c r="D25" s="40">
        <f>SUM(D11:D24)</f>
        <v>39836.511552067357</v>
      </c>
      <c r="E25" s="9">
        <f t="shared" si="0"/>
        <v>0.72888436258050149</v>
      </c>
      <c r="F25" s="40">
        <v>30453.48</v>
      </c>
      <c r="G25" s="40">
        <f>SUM(G11:G24)</f>
        <v>28270.467772493939</v>
      </c>
      <c r="H25" s="9">
        <f t="shared" si="1"/>
        <v>0.92831649363205582</v>
      </c>
      <c r="I25" s="40">
        <f>SUM(I11:I24)</f>
        <v>19450.57</v>
      </c>
      <c r="J25" s="40">
        <f>SUM(J11:J24)</f>
        <v>15317.156196068316</v>
      </c>
      <c r="K25" s="9">
        <f t="shared" si="2"/>
        <v>0.78749137922787438</v>
      </c>
      <c r="L25" s="39">
        <f t="shared" si="3"/>
        <v>104558.13999999998</v>
      </c>
      <c r="M25" s="40">
        <f>SUM(M11:M24)</f>
        <v>83424.135520629599</v>
      </c>
      <c r="N25" s="9">
        <f t="shared" si="4"/>
        <v>0.79787317869875662</v>
      </c>
      <c r="O25" s="39">
        <v>28854.27</v>
      </c>
      <c r="P25" s="40">
        <f>SUM(P11:P24)</f>
        <v>50697.124150365809</v>
      </c>
      <c r="Q25" s="9">
        <f t="shared" si="5"/>
        <v>1.7570059526845008</v>
      </c>
    </row>
    <row r="26" spans="2:17" ht="25.2" thickBot="1" x14ac:dyDescent="0.45">
      <c r="B26" s="17" t="s">
        <v>26</v>
      </c>
      <c r="C26" s="41">
        <v>3297</v>
      </c>
      <c r="D26" s="40">
        <v>6035.2458521624994</v>
      </c>
      <c r="E26" s="9">
        <f t="shared" si="0"/>
        <v>1.8305264944381254</v>
      </c>
      <c r="F26" s="41">
        <v>2705.9</v>
      </c>
      <c r="G26" s="40">
        <v>11807.043022752001</v>
      </c>
      <c r="H26" s="9">
        <f t="shared" si="1"/>
        <v>4.3634439642085816</v>
      </c>
      <c r="I26" s="41">
        <v>290</v>
      </c>
      <c r="J26" s="40">
        <v>739.75607150799999</v>
      </c>
      <c r="K26" s="9">
        <f t="shared" si="2"/>
        <v>2.5508830051999998</v>
      </c>
      <c r="L26" s="39">
        <f t="shared" si="3"/>
        <v>6292.9</v>
      </c>
      <c r="M26" s="40">
        <f t="shared" si="3"/>
        <v>18582.044946422498</v>
      </c>
      <c r="N26" s="9">
        <f t="shared" si="4"/>
        <v>2.9528587688382939</v>
      </c>
      <c r="O26" s="39">
        <v>2425</v>
      </c>
      <c r="P26" s="40">
        <v>7915.8324759269999</v>
      </c>
      <c r="Q26" s="9">
        <f t="shared" si="5"/>
        <v>3.2642608148152576</v>
      </c>
    </row>
    <row r="27" spans="2:17" ht="25.2" thickBot="1" x14ac:dyDescent="0.45">
      <c r="B27" s="15" t="s">
        <v>27</v>
      </c>
      <c r="C27" s="39">
        <v>20.09</v>
      </c>
      <c r="D27" s="40">
        <v>7</v>
      </c>
      <c r="E27" s="9">
        <f t="shared" si="0"/>
        <v>0.34843205574912894</v>
      </c>
      <c r="F27" s="39">
        <v>106.95</v>
      </c>
      <c r="G27" s="40">
        <v>33.660801399999997</v>
      </c>
      <c r="H27" s="9">
        <f t="shared" si="1"/>
        <v>0.3147340009350163</v>
      </c>
      <c r="I27" s="39">
        <v>80.3</v>
      </c>
      <c r="J27" s="40">
        <v>80.136600000000001</v>
      </c>
      <c r="K27" s="9">
        <f t="shared" si="2"/>
        <v>0.99796513075965132</v>
      </c>
      <c r="L27" s="39">
        <f t="shared" si="3"/>
        <v>207.34</v>
      </c>
      <c r="M27" s="40">
        <f t="shared" si="3"/>
        <v>120.7974014</v>
      </c>
      <c r="N27" s="9">
        <f t="shared" si="4"/>
        <v>0.58260538921578087</v>
      </c>
      <c r="O27" s="39">
        <v>162.77000000000001</v>
      </c>
      <c r="P27" s="40">
        <v>133.74528151099997</v>
      </c>
      <c r="Q27" s="9">
        <f t="shared" si="5"/>
        <v>0.82168262893039234</v>
      </c>
    </row>
    <row r="28" spans="2:17" ht="25.2" thickBot="1" x14ac:dyDescent="0.45">
      <c r="B28" s="15" t="s">
        <v>28</v>
      </c>
      <c r="C28" s="39">
        <v>87.02</v>
      </c>
      <c r="D28" s="40">
        <v>74.618624249999996</v>
      </c>
      <c r="E28" s="9">
        <f t="shared" si="0"/>
        <v>0.85748821247988971</v>
      </c>
      <c r="F28" s="39">
        <v>154.47</v>
      </c>
      <c r="G28" s="40">
        <v>96.664554199999998</v>
      </c>
      <c r="H28" s="9">
        <f t="shared" si="1"/>
        <v>0.6257820560626659</v>
      </c>
      <c r="I28" s="39">
        <v>196.17999999999998</v>
      </c>
      <c r="J28" s="40">
        <v>242</v>
      </c>
      <c r="K28" s="9">
        <f t="shared" si="2"/>
        <v>1.233561015394026</v>
      </c>
      <c r="L28" s="39">
        <f t="shared" si="3"/>
        <v>437.66999999999996</v>
      </c>
      <c r="M28" s="40">
        <v>414</v>
      </c>
      <c r="N28" s="9">
        <f t="shared" si="4"/>
        <v>0.94591815751593677</v>
      </c>
      <c r="O28" s="39">
        <v>206</v>
      </c>
      <c r="P28" s="40">
        <v>285.83049134800001</v>
      </c>
      <c r="Q28" s="9">
        <f t="shared" si="5"/>
        <v>1.3875266570291263</v>
      </c>
    </row>
    <row r="29" spans="2:17" ht="25.2" thickBot="1" x14ac:dyDescent="0.45">
      <c r="B29" s="15" t="s">
        <v>29</v>
      </c>
      <c r="C29" s="39">
        <v>646.51</v>
      </c>
      <c r="D29" s="40">
        <v>370.4151956</v>
      </c>
      <c r="E29" s="9">
        <f t="shared" si="0"/>
        <v>0.57294580996426969</v>
      </c>
      <c r="F29" s="39">
        <v>424.91</v>
      </c>
      <c r="G29" s="40">
        <v>262.17747300000002</v>
      </c>
      <c r="H29" s="9">
        <f t="shared" si="1"/>
        <v>0.6170188345767339</v>
      </c>
      <c r="I29" s="39">
        <v>36.450000000000003</v>
      </c>
      <c r="J29" s="40">
        <v>60.421837500000002</v>
      </c>
      <c r="K29" s="9">
        <f t="shared" si="2"/>
        <v>1.6576635802469135</v>
      </c>
      <c r="L29" s="39">
        <f t="shared" si="3"/>
        <v>1107.8700000000001</v>
      </c>
      <c r="M29" s="40">
        <f t="shared" si="3"/>
        <v>693.01450610000006</v>
      </c>
      <c r="N29" s="9">
        <f t="shared" si="4"/>
        <v>0.62553774910413673</v>
      </c>
      <c r="O29" s="39">
        <v>50</v>
      </c>
      <c r="P29" s="40">
        <v>140.91386449999999</v>
      </c>
      <c r="Q29" s="9">
        <f t="shared" si="5"/>
        <v>2.8182772899999997</v>
      </c>
    </row>
    <row r="30" spans="2:17" ht="25.2" thickBot="1" x14ac:dyDescent="0.45">
      <c r="B30" s="15" t="s">
        <v>30</v>
      </c>
      <c r="C30" s="39">
        <v>22160</v>
      </c>
      <c r="D30" s="40">
        <v>19304.707336729003</v>
      </c>
      <c r="E30" s="9">
        <f t="shared" si="0"/>
        <v>0.87115105310148933</v>
      </c>
      <c r="F30" s="39">
        <v>34792</v>
      </c>
      <c r="G30" s="40">
        <v>38975</v>
      </c>
      <c r="H30" s="9">
        <f t="shared" si="1"/>
        <v>1.1202287882271786</v>
      </c>
      <c r="I30" s="39">
        <v>1790</v>
      </c>
      <c r="J30" s="40">
        <v>1377.1489714752993</v>
      </c>
      <c r="K30" s="9">
        <f t="shared" si="2"/>
        <v>0.76935696730463643</v>
      </c>
      <c r="L30" s="39">
        <f t="shared" si="3"/>
        <v>58742</v>
      </c>
      <c r="M30" s="40">
        <f t="shared" si="3"/>
        <v>59656.856308204297</v>
      </c>
      <c r="N30" s="9">
        <f t="shared" si="4"/>
        <v>1.0155741430016734</v>
      </c>
      <c r="O30" s="39">
        <v>21652.51</v>
      </c>
      <c r="P30" s="40">
        <v>31831.224493527661</v>
      </c>
      <c r="Q30" s="9">
        <f t="shared" si="5"/>
        <v>1.4700939749492168</v>
      </c>
    </row>
    <row r="31" spans="2:17" ht="25.2" thickBot="1" x14ac:dyDescent="0.45">
      <c r="B31" s="15" t="s">
        <v>31</v>
      </c>
      <c r="C31" s="39">
        <v>334.99</v>
      </c>
      <c r="D31" s="40">
        <v>347.37917199999998</v>
      </c>
      <c r="E31" s="9">
        <f t="shared" si="0"/>
        <v>1.0369837069763275</v>
      </c>
      <c r="F31" s="39">
        <v>163.88</v>
      </c>
      <c r="G31" s="40">
        <v>262.48211320000001</v>
      </c>
      <c r="H31" s="9">
        <f t="shared" si="1"/>
        <v>1.6016726458384185</v>
      </c>
      <c r="I31" s="39">
        <v>326</v>
      </c>
      <c r="J31" s="40">
        <v>139.49383409999999</v>
      </c>
      <c r="K31" s="9">
        <f t="shared" si="2"/>
        <v>0.4278951966257668</v>
      </c>
      <c r="L31" s="39">
        <f t="shared" si="3"/>
        <v>824.87</v>
      </c>
      <c r="M31" s="40">
        <f t="shared" si="3"/>
        <v>749.35511929999996</v>
      </c>
      <c r="N31" s="9">
        <f t="shared" si="4"/>
        <v>0.90845238558803199</v>
      </c>
      <c r="O31" s="39">
        <v>725</v>
      </c>
      <c r="P31" s="40">
        <v>681.72151999999994</v>
      </c>
      <c r="Q31" s="9">
        <f t="shared" si="5"/>
        <v>0.9403055448275861</v>
      </c>
    </row>
    <row r="32" spans="2:17" ht="25.2" thickBot="1" x14ac:dyDescent="0.45">
      <c r="B32" s="15" t="s">
        <v>32</v>
      </c>
      <c r="C32" s="39">
        <v>4752.01</v>
      </c>
      <c r="D32" s="40">
        <v>4348.1215616900008</v>
      </c>
      <c r="E32" s="9">
        <f t="shared" si="0"/>
        <v>0.91500682062748195</v>
      </c>
      <c r="F32" s="39">
        <v>10937.99</v>
      </c>
      <c r="G32" s="40">
        <v>10516.267477224001</v>
      </c>
      <c r="H32" s="9">
        <f t="shared" si="1"/>
        <v>0.96144423950140756</v>
      </c>
      <c r="I32" s="39">
        <v>498</v>
      </c>
      <c r="J32" s="40">
        <v>302.11069552800001</v>
      </c>
      <c r="K32" s="9">
        <f t="shared" si="2"/>
        <v>0.60664798298795186</v>
      </c>
      <c r="L32" s="39">
        <f t="shared" si="3"/>
        <v>16188</v>
      </c>
      <c r="M32" s="40">
        <f t="shared" si="3"/>
        <v>15166.499734442001</v>
      </c>
      <c r="N32" s="9">
        <f t="shared" si="4"/>
        <v>0.93689768559686193</v>
      </c>
      <c r="O32" s="39">
        <v>13949.450000000003</v>
      </c>
      <c r="P32" s="40">
        <v>13175</v>
      </c>
      <c r="Q32" s="9">
        <f t="shared" si="5"/>
        <v>0.94448168207348659</v>
      </c>
    </row>
    <row r="33" spans="2:17" ht="25.2" thickBot="1" x14ac:dyDescent="0.45">
      <c r="B33" s="15" t="s">
        <v>33</v>
      </c>
      <c r="C33" s="39">
        <v>18.309999999999999</v>
      </c>
      <c r="D33" s="40">
        <v>69.660845934000008</v>
      </c>
      <c r="E33" s="9">
        <f t="shared" si="0"/>
        <v>3.8045246277444025</v>
      </c>
      <c r="F33" s="39">
        <v>358.69</v>
      </c>
      <c r="G33" s="40">
        <v>258.51305880000001</v>
      </c>
      <c r="H33" s="9">
        <f t="shared" si="1"/>
        <v>0.72071442973040789</v>
      </c>
      <c r="I33" s="39">
        <v>2.2200000000000002</v>
      </c>
      <c r="J33" s="40">
        <v>10.5956262</v>
      </c>
      <c r="K33" s="9">
        <f t="shared" si="2"/>
        <v>4.7728045945945938</v>
      </c>
      <c r="L33" s="39">
        <f t="shared" si="3"/>
        <v>379.22</v>
      </c>
      <c r="M33" s="40">
        <f t="shared" si="3"/>
        <v>338.76953093400004</v>
      </c>
      <c r="N33" s="9">
        <f t="shared" si="4"/>
        <v>0.8933324480090713</v>
      </c>
      <c r="O33" s="39">
        <v>125</v>
      </c>
      <c r="P33" s="40">
        <v>1325</v>
      </c>
      <c r="Q33" s="9">
        <f t="shared" si="5"/>
        <v>10.6</v>
      </c>
    </row>
    <row r="34" spans="2:17" ht="25.2" thickBot="1" x14ac:dyDescent="0.45">
      <c r="B34" s="15" t="s">
        <v>34</v>
      </c>
      <c r="C34" s="39">
        <v>970</v>
      </c>
      <c r="D34" s="40">
        <v>862.726977551</v>
      </c>
      <c r="E34" s="9">
        <f t="shared" si="0"/>
        <v>0.88940925520721648</v>
      </c>
      <c r="F34" s="39">
        <v>927.67</v>
      </c>
      <c r="G34" s="40">
        <v>1737.232969912</v>
      </c>
      <c r="H34" s="9">
        <f t="shared" si="1"/>
        <v>1.8726842195090927</v>
      </c>
      <c r="I34" s="39">
        <v>5.01</v>
      </c>
      <c r="J34" s="40">
        <v>99</v>
      </c>
      <c r="K34" s="9">
        <f t="shared" si="2"/>
        <v>19.76047904191617</v>
      </c>
      <c r="L34" s="39">
        <f t="shared" si="3"/>
        <v>1902.68</v>
      </c>
      <c r="M34" s="40">
        <f t="shared" si="3"/>
        <v>2698.9599474629999</v>
      </c>
      <c r="N34" s="9">
        <f t="shared" si="4"/>
        <v>1.4185043977247882</v>
      </c>
      <c r="O34" s="39">
        <v>675</v>
      </c>
      <c r="P34" s="40">
        <v>1596.5661236340002</v>
      </c>
      <c r="Q34" s="9">
        <f t="shared" si="5"/>
        <v>2.3652831461244448</v>
      </c>
    </row>
    <row r="35" spans="2:17" ht="25.2" thickBot="1" x14ac:dyDescent="0.45">
      <c r="B35" s="15" t="s">
        <v>35</v>
      </c>
      <c r="C35" s="39">
        <v>8.0399999999999991</v>
      </c>
      <c r="D35" s="40">
        <v>4.5140000000000002</v>
      </c>
      <c r="E35" s="9">
        <f t="shared" si="0"/>
        <v>0.56144278606965181</v>
      </c>
      <c r="F35" s="39">
        <v>27.97</v>
      </c>
      <c r="G35" s="40">
        <v>25.185199999999998</v>
      </c>
      <c r="H35" s="9">
        <f t="shared" si="1"/>
        <v>0.90043618162316763</v>
      </c>
      <c r="I35" s="39">
        <v>45</v>
      </c>
      <c r="J35" s="40">
        <v>57</v>
      </c>
      <c r="K35" s="9">
        <f t="shared" si="2"/>
        <v>1.2666666666666666</v>
      </c>
      <c r="L35" s="39">
        <f t="shared" si="3"/>
        <v>81.009999999999991</v>
      </c>
      <c r="M35" s="40">
        <f t="shared" si="3"/>
        <v>86.69919999999999</v>
      </c>
      <c r="N35" s="9">
        <f t="shared" si="4"/>
        <v>1.0702283668682879</v>
      </c>
      <c r="O35" s="39">
        <v>945</v>
      </c>
      <c r="P35" s="40">
        <v>118.8194</v>
      </c>
      <c r="Q35" s="9">
        <f t="shared" si="5"/>
        <v>0.12573481481481483</v>
      </c>
    </row>
    <row r="36" spans="2:17" ht="25.2" thickBot="1" x14ac:dyDescent="0.45">
      <c r="B36" s="15" t="s">
        <v>36</v>
      </c>
      <c r="C36" s="39">
        <v>22.48</v>
      </c>
      <c r="D36" s="40">
        <v>43.530299999999997</v>
      </c>
      <c r="E36" s="9">
        <f t="shared" si="0"/>
        <v>1.9364012455516013</v>
      </c>
      <c r="F36" s="39">
        <v>165.29</v>
      </c>
      <c r="G36" s="40">
        <v>402.9477</v>
      </c>
      <c r="H36" s="9">
        <f t="shared" si="1"/>
        <v>2.4378226147982334</v>
      </c>
      <c r="I36" s="39">
        <v>178.97</v>
      </c>
      <c r="J36" s="40">
        <v>15.015000000000001</v>
      </c>
      <c r="K36" s="9">
        <f t="shared" si="2"/>
        <v>8.3896742470805169E-2</v>
      </c>
      <c r="L36" s="39">
        <f t="shared" si="3"/>
        <v>366.74</v>
      </c>
      <c r="M36" s="40">
        <f t="shared" si="3"/>
        <v>461.49299999999999</v>
      </c>
      <c r="N36" s="9">
        <f t="shared" si="4"/>
        <v>1.2583655996073513</v>
      </c>
      <c r="O36" s="39">
        <v>101.12</v>
      </c>
      <c r="P36" s="40">
        <v>52</v>
      </c>
      <c r="Q36" s="9">
        <f t="shared" si="5"/>
        <v>0.51424050632911389</v>
      </c>
    </row>
    <row r="37" spans="2:17" ht="25.2" thickBot="1" x14ac:dyDescent="0.45">
      <c r="B37" s="15" t="s">
        <v>37</v>
      </c>
      <c r="C37" s="39">
        <v>19.39</v>
      </c>
      <c r="D37" s="40">
        <v>14.775600000000001</v>
      </c>
      <c r="E37" s="9">
        <f t="shared" si="0"/>
        <v>0.76202166064981947</v>
      </c>
      <c r="F37" s="39">
        <v>16.920000000000002</v>
      </c>
      <c r="G37" s="40">
        <v>72.359099999999998</v>
      </c>
      <c r="H37" s="9">
        <f t="shared" si="1"/>
        <v>4.2765425531914891</v>
      </c>
      <c r="I37" s="39">
        <v>10.38</v>
      </c>
      <c r="J37" s="40">
        <v>15.0534</v>
      </c>
      <c r="K37" s="9">
        <f t="shared" si="2"/>
        <v>1.4502312138728322</v>
      </c>
      <c r="L37" s="39">
        <f t="shared" si="3"/>
        <v>46.690000000000005</v>
      </c>
      <c r="M37" s="40">
        <f t="shared" si="3"/>
        <v>102.18809999999999</v>
      </c>
      <c r="N37" s="9">
        <f t="shared" si="4"/>
        <v>2.1886506746626684</v>
      </c>
      <c r="O37" s="39">
        <v>85.26</v>
      </c>
      <c r="P37" s="40">
        <v>111</v>
      </c>
      <c r="Q37" s="9">
        <f t="shared" si="5"/>
        <v>1.3019000703729766</v>
      </c>
    </row>
    <row r="38" spans="2:17" ht="25.2" thickBot="1" x14ac:dyDescent="0.45">
      <c r="B38" s="15" t="s">
        <v>38</v>
      </c>
      <c r="C38" s="39">
        <v>1315</v>
      </c>
      <c r="D38" s="40">
        <v>984.0897756920001</v>
      </c>
      <c r="E38" s="9">
        <f t="shared" si="0"/>
        <v>0.74835724387224345</v>
      </c>
      <c r="F38" s="39">
        <v>2720.01</v>
      </c>
      <c r="G38" s="40">
        <v>3988</v>
      </c>
      <c r="H38" s="9">
        <f t="shared" si="1"/>
        <v>1.4661710802533814</v>
      </c>
      <c r="I38" s="39">
        <v>60</v>
      </c>
      <c r="J38" s="40">
        <v>40.143532562000004</v>
      </c>
      <c r="K38" s="9">
        <f t="shared" si="2"/>
        <v>0.66905887603333336</v>
      </c>
      <c r="L38" s="39">
        <f t="shared" si="3"/>
        <v>4095.01</v>
      </c>
      <c r="M38" s="40">
        <f t="shared" si="3"/>
        <v>5012.2333082539999</v>
      </c>
      <c r="N38" s="9">
        <f t="shared" si="4"/>
        <v>1.2239856088883787</v>
      </c>
      <c r="O38" s="39">
        <v>25</v>
      </c>
      <c r="P38" s="40">
        <v>1576.7048789819999</v>
      </c>
      <c r="Q38" s="9">
        <f t="shared" si="5"/>
        <v>63.068195159279995</v>
      </c>
    </row>
    <row r="39" spans="2:17" ht="25.2" thickBot="1" x14ac:dyDescent="0.45">
      <c r="B39" s="15" t="s">
        <v>39</v>
      </c>
      <c r="C39" s="39">
        <v>0</v>
      </c>
      <c r="D39" s="40">
        <v>8.5</v>
      </c>
      <c r="E39" s="9" t="e">
        <f t="shared" si="0"/>
        <v>#DIV/0!</v>
      </c>
      <c r="F39" s="39">
        <v>53.47</v>
      </c>
      <c r="G39" s="40">
        <v>205.6104</v>
      </c>
      <c r="H39" s="9">
        <f t="shared" si="1"/>
        <v>3.8453413128857306</v>
      </c>
      <c r="I39" s="39">
        <v>0</v>
      </c>
      <c r="J39" s="40">
        <v>0</v>
      </c>
      <c r="K39" s="9" t="e">
        <f t="shared" si="2"/>
        <v>#DIV/0!</v>
      </c>
      <c r="L39" s="39">
        <f t="shared" si="3"/>
        <v>53.47</v>
      </c>
      <c r="M39" s="40">
        <f t="shared" si="3"/>
        <v>214.1104</v>
      </c>
      <c r="N39" s="9">
        <f t="shared" si="4"/>
        <v>4.0043089582943709</v>
      </c>
      <c r="O39" s="39">
        <v>106.37</v>
      </c>
      <c r="P39" s="40">
        <v>4.5930999999999997</v>
      </c>
      <c r="Q39" s="9">
        <f t="shared" si="5"/>
        <v>4.3180408009777189E-2</v>
      </c>
    </row>
    <row r="40" spans="2:17" ht="25.2" thickBot="1" x14ac:dyDescent="0.45">
      <c r="B40" s="15" t="s">
        <v>40</v>
      </c>
      <c r="C40" s="39">
        <v>20.75</v>
      </c>
      <c r="D40" s="40">
        <v>13.042016834</v>
      </c>
      <c r="E40" s="9">
        <f t="shared" si="0"/>
        <v>0.62853093175903618</v>
      </c>
      <c r="F40" s="39">
        <v>24.51</v>
      </c>
      <c r="G40" s="40">
        <v>1.6317290999999998</v>
      </c>
      <c r="H40" s="9">
        <f t="shared" si="1"/>
        <v>6.6574014687882488E-2</v>
      </c>
      <c r="I40" s="39">
        <v>4.04</v>
      </c>
      <c r="J40" s="40">
        <v>39.367004800000004</v>
      </c>
      <c r="K40" s="9">
        <f t="shared" si="2"/>
        <v>9.7443081188118814</v>
      </c>
      <c r="L40" s="39">
        <f t="shared" si="3"/>
        <v>49.300000000000004</v>
      </c>
      <c r="M40" s="40">
        <f t="shared" si="3"/>
        <v>54.040750734</v>
      </c>
      <c r="N40" s="9">
        <f t="shared" si="4"/>
        <v>1.096161272494929</v>
      </c>
      <c r="O40" s="39">
        <v>15</v>
      </c>
      <c r="P40" s="40">
        <v>134.69229109599999</v>
      </c>
      <c r="Q40" s="9">
        <f t="shared" si="5"/>
        <v>8.9794860730666652</v>
      </c>
    </row>
    <row r="41" spans="2:17" ht="25.2" thickBot="1" x14ac:dyDescent="0.45">
      <c r="B41" s="15" t="s">
        <v>41</v>
      </c>
      <c r="C41" s="39">
        <v>2.84</v>
      </c>
      <c r="D41" s="40">
        <v>2.5366</v>
      </c>
      <c r="E41" s="9">
        <f t="shared" si="0"/>
        <v>0.89316901408450711</v>
      </c>
      <c r="F41" s="39">
        <v>110.48</v>
      </c>
      <c r="G41" s="40">
        <v>17</v>
      </c>
      <c r="H41" s="9">
        <f t="shared" si="1"/>
        <v>0.15387400434467777</v>
      </c>
      <c r="I41" s="39">
        <v>110.53000000000002</v>
      </c>
      <c r="J41" s="40">
        <v>11.6157</v>
      </c>
      <c r="K41" s="9">
        <f t="shared" si="2"/>
        <v>0.10509092554057721</v>
      </c>
      <c r="L41" s="39">
        <f t="shared" si="3"/>
        <v>223.85000000000002</v>
      </c>
      <c r="M41" s="40">
        <f t="shared" si="3"/>
        <v>31.1523</v>
      </c>
      <c r="N41" s="9">
        <f t="shared" si="4"/>
        <v>0.13916595934777751</v>
      </c>
      <c r="O41" s="39">
        <v>5</v>
      </c>
      <c r="P41" s="40">
        <v>37.946199999999997</v>
      </c>
      <c r="Q41" s="9">
        <f t="shared" si="5"/>
        <v>7.5892399999999993</v>
      </c>
    </row>
    <row r="42" spans="2:17" ht="25.2" thickBot="1" x14ac:dyDescent="0.45">
      <c r="B42" s="18" t="s">
        <v>42</v>
      </c>
      <c r="C42" s="39">
        <v>379</v>
      </c>
      <c r="D42" s="40">
        <v>496.85945203100005</v>
      </c>
      <c r="E42" s="9">
        <f t="shared" si="0"/>
        <v>1.3109748074696572</v>
      </c>
      <c r="F42" s="39">
        <v>1053.68</v>
      </c>
      <c r="G42" s="40">
        <v>1707.647287393605</v>
      </c>
      <c r="H42" s="9">
        <f t="shared" si="1"/>
        <v>1.6206507548720721</v>
      </c>
      <c r="I42" s="39">
        <v>15</v>
      </c>
      <c r="J42" s="40">
        <v>204.199191832</v>
      </c>
      <c r="K42" s="9">
        <f t="shared" si="2"/>
        <v>13.613279455466666</v>
      </c>
      <c r="L42" s="39">
        <f t="shared" si="3"/>
        <v>1447.68</v>
      </c>
      <c r="M42" s="40">
        <f t="shared" si="3"/>
        <v>2408.7059312566053</v>
      </c>
      <c r="N42" s="9">
        <f t="shared" si="4"/>
        <v>1.663838646148738</v>
      </c>
      <c r="O42" s="39">
        <v>812.66</v>
      </c>
      <c r="P42" s="40">
        <v>1029.1835879319999</v>
      </c>
      <c r="Q42" s="9">
        <f t="shared" si="5"/>
        <v>1.2664381019516155</v>
      </c>
    </row>
    <row r="43" spans="2:17" ht="25.2" thickBot="1" x14ac:dyDescent="0.45">
      <c r="B43" s="16" t="s">
        <v>43</v>
      </c>
      <c r="C43" s="40">
        <f>SUM(C26:C42)</f>
        <v>34053.43</v>
      </c>
      <c r="D43" s="40">
        <f>SUM(D26:D42)</f>
        <v>32987.723310473499</v>
      </c>
      <c r="E43" s="9">
        <f t="shared" si="0"/>
        <v>0.96870486498639041</v>
      </c>
      <c r="F43" s="40">
        <f>SUM(F26:F42)</f>
        <v>54744.79</v>
      </c>
      <c r="G43" s="40">
        <f>SUM(G26:G42)</f>
        <v>70369.422886981614</v>
      </c>
      <c r="H43" s="9">
        <f t="shared" si="1"/>
        <v>1.2854085820218073</v>
      </c>
      <c r="I43" s="40">
        <f>SUM(I26:I42)</f>
        <v>3648.0800000000004</v>
      </c>
      <c r="J43" s="40">
        <f>SUM(J26:J42)</f>
        <v>3433.0574655052992</v>
      </c>
      <c r="K43" s="9">
        <f t="shared" si="2"/>
        <v>0.94105871184439449</v>
      </c>
      <c r="L43" s="40">
        <f>SUM(L26:L42)</f>
        <v>92446.299999999988</v>
      </c>
      <c r="M43" s="40">
        <f>SUM(M26:M42)</f>
        <v>106790.9204845104</v>
      </c>
      <c r="N43" s="9">
        <f t="shared" si="4"/>
        <v>1.1551670589792171</v>
      </c>
      <c r="O43" s="40">
        <f>SUM(O26:O42)</f>
        <v>42066.140000000014</v>
      </c>
      <c r="P43" s="40">
        <f>SUM(P26:P42)</f>
        <v>60150.773708457651</v>
      </c>
      <c r="Q43" s="9">
        <f t="shared" si="5"/>
        <v>1.4299095117464458</v>
      </c>
    </row>
    <row r="44" spans="2:17" ht="25.2" thickBot="1" x14ac:dyDescent="0.45">
      <c r="B44" s="19" t="s">
        <v>44</v>
      </c>
      <c r="C44" s="39">
        <v>164.69</v>
      </c>
      <c r="D44" s="40">
        <v>163.41284350000001</v>
      </c>
      <c r="E44" s="9">
        <f t="shared" si="0"/>
        <v>0.9922450877406036</v>
      </c>
      <c r="F44" s="39">
        <v>345.69</v>
      </c>
      <c r="G44" s="40">
        <v>651</v>
      </c>
      <c r="H44" s="9">
        <f t="shared" si="1"/>
        <v>1.883190141456218</v>
      </c>
      <c r="I44" s="39">
        <v>22.399999999999995</v>
      </c>
      <c r="J44" s="40">
        <v>37.482140700000002</v>
      </c>
      <c r="K44" s="9">
        <f t="shared" si="2"/>
        <v>1.6733098526785719</v>
      </c>
      <c r="L44" s="39">
        <f t="shared" si="3"/>
        <v>532.78</v>
      </c>
      <c r="M44" s="40">
        <f t="shared" si="3"/>
        <v>851.89498419999995</v>
      </c>
      <c r="N44" s="9">
        <f t="shared" si="4"/>
        <v>1.5989620184691617</v>
      </c>
      <c r="O44" s="39">
        <v>487.51</v>
      </c>
      <c r="P44" s="40">
        <v>1130.2581439780001</v>
      </c>
      <c r="Q44" s="9">
        <f t="shared" si="5"/>
        <v>2.3184306865048927</v>
      </c>
    </row>
    <row r="45" spans="2:17" ht="25.2" thickBot="1" x14ac:dyDescent="0.45">
      <c r="B45" s="20" t="s">
        <v>45</v>
      </c>
      <c r="C45" s="39">
        <v>2</v>
      </c>
      <c r="D45" s="40">
        <v>3.5724999999999998</v>
      </c>
      <c r="E45" s="9">
        <f t="shared" si="0"/>
        <v>1.7862499999999999</v>
      </c>
      <c r="F45" s="39">
        <v>7.7</v>
      </c>
      <c r="G45" s="40">
        <v>20.054048399999999</v>
      </c>
      <c r="H45" s="9">
        <f t="shared" si="1"/>
        <v>2.6044218701298698</v>
      </c>
      <c r="I45" s="39">
        <v>7.56</v>
      </c>
      <c r="J45" s="40">
        <v>17.31953</v>
      </c>
      <c r="K45" s="9">
        <f t="shared" si="2"/>
        <v>2.2909431216931218</v>
      </c>
      <c r="L45" s="39">
        <f t="shared" si="3"/>
        <v>17.259999999999998</v>
      </c>
      <c r="M45" s="40">
        <f t="shared" si="3"/>
        <v>40.946078399999998</v>
      </c>
      <c r="N45" s="9">
        <f t="shared" si="4"/>
        <v>2.3723104519119351</v>
      </c>
      <c r="O45" s="39">
        <v>10</v>
      </c>
      <c r="P45" s="40">
        <v>13.400676999999998</v>
      </c>
      <c r="Q45" s="9">
        <f t="shared" si="5"/>
        <v>1.3400676999999999</v>
      </c>
    </row>
    <row r="46" spans="2:17" ht="25.2" thickBot="1" x14ac:dyDescent="0.45">
      <c r="B46" s="20" t="s">
        <v>46</v>
      </c>
      <c r="C46" s="39">
        <v>25.09</v>
      </c>
      <c r="D46" s="40">
        <v>21.873104212000005</v>
      </c>
      <c r="E46" s="9">
        <f t="shared" si="0"/>
        <v>0.87178573981666019</v>
      </c>
      <c r="F46" s="39">
        <v>135.72999999999999</v>
      </c>
      <c r="G46" s="40">
        <v>87.804288131999996</v>
      </c>
      <c r="H46" s="9">
        <f t="shared" si="1"/>
        <v>0.64690406050246818</v>
      </c>
      <c r="I46" s="39">
        <v>141.53</v>
      </c>
      <c r="J46" s="40">
        <v>181.9250097</v>
      </c>
      <c r="K46" s="9">
        <f t="shared" si="2"/>
        <v>1.2854165880025437</v>
      </c>
      <c r="L46" s="39">
        <f t="shared" si="3"/>
        <v>302.35000000000002</v>
      </c>
      <c r="M46" s="40">
        <f t="shared" si="3"/>
        <v>291.60240204399997</v>
      </c>
      <c r="N46" s="9">
        <f t="shared" si="4"/>
        <v>0.96445312400859917</v>
      </c>
      <c r="O46" s="39">
        <v>25</v>
      </c>
      <c r="P46" s="40">
        <v>67.554919224999978</v>
      </c>
      <c r="Q46" s="9">
        <f t="shared" si="5"/>
        <v>2.7021967689999991</v>
      </c>
    </row>
    <row r="47" spans="2:17" ht="25.2" thickBot="1" x14ac:dyDescent="0.45">
      <c r="B47" s="46" t="s">
        <v>47</v>
      </c>
      <c r="C47" s="39">
        <v>75.09</v>
      </c>
      <c r="D47" s="40">
        <v>171.67052200000001</v>
      </c>
      <c r="E47" s="9">
        <f t="shared" si="0"/>
        <v>2.2861968571048075</v>
      </c>
      <c r="F47" s="39">
        <v>4.5599999999999996</v>
      </c>
      <c r="G47" s="40">
        <v>39.823087022999999</v>
      </c>
      <c r="H47" s="9">
        <f t="shared" si="1"/>
        <v>8.7331331190789481</v>
      </c>
      <c r="I47" s="39">
        <v>131.38</v>
      </c>
      <c r="J47" s="40">
        <v>169.64578380199998</v>
      </c>
      <c r="K47" s="9">
        <f t="shared" si="2"/>
        <v>1.29126034253311</v>
      </c>
      <c r="L47" s="39">
        <f t="shared" si="3"/>
        <v>211.03</v>
      </c>
      <c r="M47" s="40">
        <f t="shared" si="3"/>
        <v>381.13939282499996</v>
      </c>
      <c r="N47" s="9">
        <f t="shared" si="4"/>
        <v>1.8060910430981374</v>
      </c>
      <c r="O47" s="39">
        <v>50</v>
      </c>
      <c r="P47" s="40">
        <v>39.005526000000003</v>
      </c>
      <c r="Q47" s="9">
        <f t="shared" si="5"/>
        <v>0.78011052000000003</v>
      </c>
    </row>
    <row r="48" spans="2:17" ht="25.2" thickBot="1" x14ac:dyDescent="0.45">
      <c r="B48" s="47" t="s">
        <v>48</v>
      </c>
      <c r="C48" s="39">
        <v>675.09</v>
      </c>
      <c r="D48" s="40">
        <v>561.64539249999996</v>
      </c>
      <c r="E48" s="9">
        <f t="shared" si="0"/>
        <v>0.8319563206387296</v>
      </c>
      <c r="F48" s="39">
        <v>87.79</v>
      </c>
      <c r="G48" s="40">
        <v>110</v>
      </c>
      <c r="H48" s="9">
        <f t="shared" si="1"/>
        <v>1.25299008998747</v>
      </c>
      <c r="I48" s="39">
        <v>167.88</v>
      </c>
      <c r="J48" s="40">
        <v>92.444599999999994</v>
      </c>
      <c r="K48" s="9">
        <f t="shared" si="2"/>
        <v>0.55065880390755295</v>
      </c>
      <c r="L48" s="39">
        <f t="shared" si="3"/>
        <v>930.76</v>
      </c>
      <c r="M48" s="40">
        <f t="shared" si="3"/>
        <v>764.08999249999999</v>
      </c>
      <c r="N48" s="9">
        <f t="shared" si="4"/>
        <v>0.82093127390519571</v>
      </c>
      <c r="O48" s="39">
        <v>705</v>
      </c>
      <c r="P48" s="40">
        <v>784.84323770000003</v>
      </c>
      <c r="Q48" s="9">
        <f t="shared" si="5"/>
        <v>1.1132528194326241</v>
      </c>
    </row>
    <row r="49" spans="2:17" ht="25.2" thickBot="1" x14ac:dyDescent="0.45">
      <c r="B49" s="16" t="s">
        <v>49</v>
      </c>
      <c r="C49" s="40">
        <f>SUM(C44:C48)</f>
        <v>941.96</v>
      </c>
      <c r="D49" s="40">
        <f>SUM(D44:D48)</f>
        <v>922.17436221200001</v>
      </c>
      <c r="E49" s="9">
        <f t="shared" si="0"/>
        <v>0.97899524630769885</v>
      </c>
      <c r="F49" s="40">
        <f>SUM(F44:F48)</f>
        <v>581.47</v>
      </c>
      <c r="G49" s="40">
        <f>SUM(G44:G48)</f>
        <v>908.68142355500004</v>
      </c>
      <c r="H49" s="9">
        <f t="shared" si="1"/>
        <v>1.5627313938036356</v>
      </c>
      <c r="I49" s="40">
        <f>SUM(I44:I48)</f>
        <v>470.75</v>
      </c>
      <c r="J49" s="40">
        <f>SUM(J44:J48)</f>
        <v>498.81706420199998</v>
      </c>
      <c r="K49" s="9">
        <f t="shared" si="2"/>
        <v>1.0596220163611259</v>
      </c>
      <c r="L49" s="40">
        <f>SUM(L44:L48)</f>
        <v>1994.18</v>
      </c>
      <c r="M49" s="40">
        <f>SUM(M44:M48)</f>
        <v>2329.6728499689998</v>
      </c>
      <c r="N49" s="9">
        <f t="shared" si="4"/>
        <v>1.1682359917204062</v>
      </c>
      <c r="O49" s="40">
        <f>SUM(O44:O48)</f>
        <v>1277.51</v>
      </c>
      <c r="P49" s="40">
        <f>SUM(P44:P48)</f>
        <v>2035.0625039030001</v>
      </c>
      <c r="Q49" s="9">
        <f t="shared" si="5"/>
        <v>1.5929914473491402</v>
      </c>
    </row>
    <row r="50" spans="2:17" ht="53.4" customHeight="1" thickBot="1" x14ac:dyDescent="0.45">
      <c r="B50" s="22" t="s">
        <v>50</v>
      </c>
      <c r="C50" s="40">
        <f>C43+C49</f>
        <v>34995.39</v>
      </c>
      <c r="D50" s="40">
        <f>D43+D49</f>
        <v>33909.897672685496</v>
      </c>
      <c r="E50" s="9">
        <f t="shared" si="0"/>
        <v>0.96898184797156128</v>
      </c>
      <c r="F50" s="40">
        <f>F43+F49</f>
        <v>55326.26</v>
      </c>
      <c r="G50" s="40">
        <f>G43+G49</f>
        <v>71278.104310536612</v>
      </c>
      <c r="H50" s="9">
        <f t="shared" si="1"/>
        <v>1.2883231996982374</v>
      </c>
      <c r="I50" s="40">
        <f>I43+I49</f>
        <v>4118.83</v>
      </c>
      <c r="J50" s="40">
        <f>J43+J49</f>
        <v>3931.8745297072992</v>
      </c>
      <c r="K50" s="9">
        <f t="shared" si="2"/>
        <v>0.95460956866568891</v>
      </c>
      <c r="L50" s="40">
        <f>L43+L49</f>
        <v>94440.479999999981</v>
      </c>
      <c r="M50" s="40">
        <f>M43+M49</f>
        <v>109120.5933344794</v>
      </c>
      <c r="N50" s="9">
        <f t="shared" si="4"/>
        <v>1.1554430190791007</v>
      </c>
      <c r="O50" s="40">
        <f>O43+O49</f>
        <v>43343.650000000016</v>
      </c>
      <c r="P50" s="40">
        <f>P43+P49</f>
        <v>62185.836212360649</v>
      </c>
      <c r="Q50" s="9">
        <f t="shared" si="5"/>
        <v>1.4347161859317483</v>
      </c>
    </row>
    <row r="51" spans="2:17" ht="25.2" thickBot="1" x14ac:dyDescent="0.45">
      <c r="B51" s="23" t="s">
        <v>51</v>
      </c>
      <c r="C51" s="40">
        <v>7828</v>
      </c>
      <c r="D51" s="40">
        <v>7232.5208603219999</v>
      </c>
      <c r="E51" s="9">
        <f t="shared" si="0"/>
        <v>0.92392959380710271</v>
      </c>
      <c r="F51" s="40">
        <v>1116</v>
      </c>
      <c r="G51" s="40">
        <v>731.63235116400006</v>
      </c>
      <c r="H51" s="9">
        <f t="shared" si="1"/>
        <v>0.65558454405376354</v>
      </c>
      <c r="I51" s="40">
        <v>185.49</v>
      </c>
      <c r="J51" s="40">
        <v>510.67750600000005</v>
      </c>
      <c r="K51" s="9">
        <f t="shared" si="2"/>
        <v>2.7531268855463908</v>
      </c>
      <c r="L51" s="39">
        <f t="shared" si="3"/>
        <v>9129.49</v>
      </c>
      <c r="M51" s="40">
        <f t="shared" si="3"/>
        <v>8474.8307174860001</v>
      </c>
      <c r="N51" s="9">
        <f t="shared" si="4"/>
        <v>0.92829180134772049</v>
      </c>
      <c r="O51" s="39">
        <v>730.12</v>
      </c>
      <c r="P51" s="40">
        <v>664.74739103299999</v>
      </c>
      <c r="Q51" s="9">
        <f t="shared" si="5"/>
        <v>0.91046319924532948</v>
      </c>
    </row>
    <row r="52" spans="2:17" ht="25.2" thickBot="1" x14ac:dyDescent="0.45">
      <c r="B52" s="16" t="s">
        <v>52</v>
      </c>
      <c r="C52" s="39">
        <f>C51</f>
        <v>7828</v>
      </c>
      <c r="D52" s="39">
        <f>D51</f>
        <v>7232.5208603219999</v>
      </c>
      <c r="E52" s="9">
        <f t="shared" si="0"/>
        <v>0.92392959380710271</v>
      </c>
      <c r="F52" s="39">
        <f>F51</f>
        <v>1116</v>
      </c>
      <c r="G52" s="39">
        <f>G51</f>
        <v>731.63235116400006</v>
      </c>
      <c r="H52" s="9">
        <f t="shared" si="1"/>
        <v>0.65558454405376354</v>
      </c>
      <c r="I52" s="39">
        <f>I51</f>
        <v>185.49</v>
      </c>
      <c r="J52" s="39">
        <f>J51</f>
        <v>510.67750600000005</v>
      </c>
      <c r="K52" s="9">
        <f t="shared" si="2"/>
        <v>2.7531268855463908</v>
      </c>
      <c r="L52" s="39">
        <f>L51</f>
        <v>9129.49</v>
      </c>
      <c r="M52" s="39">
        <f>M51</f>
        <v>8474.8307174860001</v>
      </c>
      <c r="N52" s="9">
        <f t="shared" si="4"/>
        <v>0.92829180134772049</v>
      </c>
      <c r="O52" s="39">
        <f>O51</f>
        <v>730.12</v>
      </c>
      <c r="P52" s="39">
        <f>P51</f>
        <v>664.74739103299999</v>
      </c>
      <c r="Q52" s="9">
        <f t="shared" si="5"/>
        <v>0.91046319924532948</v>
      </c>
    </row>
    <row r="53" spans="2:17" ht="48" customHeight="1" thickBot="1" x14ac:dyDescent="0.45">
      <c r="B53" s="22" t="s">
        <v>53</v>
      </c>
      <c r="C53" s="40">
        <f>C25+C50+C52</f>
        <v>97477.48</v>
      </c>
      <c r="D53" s="40">
        <f>D25+D50+D52</f>
        <v>80978.930085074855</v>
      </c>
      <c r="E53" s="9">
        <f t="shared" si="0"/>
        <v>0.83074500987381761</v>
      </c>
      <c r="F53" s="40">
        <f>F25+F50+F52</f>
        <v>86895.74</v>
      </c>
      <c r="G53" s="40">
        <f>G25+G50+G52</f>
        <v>100280.20443419454</v>
      </c>
      <c r="H53" s="9">
        <f t="shared" si="1"/>
        <v>1.154029005727951</v>
      </c>
      <c r="I53" s="40">
        <f>I25+I50+I52</f>
        <v>23754.890000000003</v>
      </c>
      <c r="J53" s="40">
        <f>J25+J50+J52</f>
        <v>19759.708231775614</v>
      </c>
      <c r="K53" s="9">
        <f t="shared" si="2"/>
        <v>0.83181644839338809</v>
      </c>
      <c r="L53" s="40">
        <f>L25+L50+L52</f>
        <v>208128.10999999996</v>
      </c>
      <c r="M53" s="40">
        <f>M25+M50+M52</f>
        <v>201019.55957259503</v>
      </c>
      <c r="N53" s="9">
        <f t="shared" si="4"/>
        <v>0.9658453131227448</v>
      </c>
      <c r="O53" s="40">
        <f>O25+O50+O52</f>
        <v>72928.040000000008</v>
      </c>
      <c r="P53" s="40">
        <f>P25+P50+P52</f>
        <v>113547.70775375946</v>
      </c>
      <c r="Q53" s="9">
        <f t="shared" si="5"/>
        <v>1.5569828526004463</v>
      </c>
    </row>
    <row r="54" spans="2:17" ht="25.2" thickBot="1" x14ac:dyDescent="0.45">
      <c r="B54" s="23" t="s">
        <v>54</v>
      </c>
      <c r="C54" s="39">
        <v>11661.17</v>
      </c>
      <c r="D54" s="40">
        <v>11245</v>
      </c>
      <c r="E54" s="9">
        <f t="shared" si="0"/>
        <v>0.9643114713189157</v>
      </c>
      <c r="F54" s="39">
        <v>74.23</v>
      </c>
      <c r="G54" s="40">
        <v>49.470433999999997</v>
      </c>
      <c r="H54" s="9">
        <f t="shared" si="1"/>
        <v>0.66644798598949206</v>
      </c>
      <c r="I54" s="39">
        <v>1070.6400000000001</v>
      </c>
      <c r="J54" s="40">
        <v>797.09687880000001</v>
      </c>
      <c r="K54" s="9">
        <f t="shared" si="2"/>
        <v>0.7445050425913472</v>
      </c>
      <c r="L54" s="39">
        <f t="shared" si="3"/>
        <v>12806.039999999999</v>
      </c>
      <c r="M54" s="40">
        <f t="shared" si="3"/>
        <v>12091.567312800002</v>
      </c>
      <c r="N54" s="9">
        <f t="shared" si="4"/>
        <v>0.94420814809261899</v>
      </c>
      <c r="O54" s="39">
        <v>990</v>
      </c>
      <c r="P54" s="40">
        <v>956.49820549999993</v>
      </c>
      <c r="Q54" s="9">
        <f t="shared" si="5"/>
        <v>0.96615980353535347</v>
      </c>
    </row>
    <row r="55" spans="2:17" ht="25.2" thickBot="1" x14ac:dyDescent="0.45">
      <c r="B55" s="16" t="s">
        <v>55</v>
      </c>
      <c r="C55" s="40">
        <f>C54</f>
        <v>11661.17</v>
      </c>
      <c r="D55" s="40">
        <f>D54</f>
        <v>11245</v>
      </c>
      <c r="E55" s="9">
        <f t="shared" si="0"/>
        <v>0.9643114713189157</v>
      </c>
      <c r="F55" s="40">
        <f>F54</f>
        <v>74.23</v>
      </c>
      <c r="G55" s="40">
        <f>G54</f>
        <v>49.470433999999997</v>
      </c>
      <c r="H55" s="9">
        <f t="shared" si="1"/>
        <v>0.66644798598949206</v>
      </c>
      <c r="I55" s="40">
        <f>I54</f>
        <v>1070.6400000000001</v>
      </c>
      <c r="J55" s="40">
        <f>J54</f>
        <v>797.09687880000001</v>
      </c>
      <c r="K55" s="9">
        <f t="shared" si="2"/>
        <v>0.7445050425913472</v>
      </c>
      <c r="L55" s="40">
        <f>L54</f>
        <v>12806.039999999999</v>
      </c>
      <c r="M55" s="40">
        <f>M54</f>
        <v>12091.567312800002</v>
      </c>
      <c r="N55" s="9">
        <f t="shared" si="4"/>
        <v>0.94420814809261899</v>
      </c>
      <c r="O55" s="40">
        <f>O54</f>
        <v>990</v>
      </c>
      <c r="P55" s="40">
        <f>P54</f>
        <v>956.49820549999993</v>
      </c>
      <c r="Q55" s="9">
        <f t="shared" si="5"/>
        <v>0.96615980353535347</v>
      </c>
    </row>
    <row r="56" spans="2:17" ht="25.2" thickBot="1" x14ac:dyDescent="0.45">
      <c r="B56" s="19" t="s">
        <v>56</v>
      </c>
      <c r="C56" s="39">
        <v>59.71</v>
      </c>
      <c r="D56" s="40">
        <v>0</v>
      </c>
      <c r="E56" s="9">
        <f t="shared" si="0"/>
        <v>0</v>
      </c>
      <c r="F56" s="39">
        <v>1.64</v>
      </c>
      <c r="G56" s="40">
        <v>0.23169999999999999</v>
      </c>
      <c r="H56" s="9">
        <f t="shared" si="1"/>
        <v>0.14128048780487806</v>
      </c>
      <c r="I56" s="39">
        <v>9.0399999999999991</v>
      </c>
      <c r="J56" s="40">
        <v>15.010199999999999</v>
      </c>
      <c r="K56" s="9">
        <f t="shared" si="2"/>
        <v>1.660420353982301</v>
      </c>
      <c r="L56" s="39">
        <f t="shared" si="3"/>
        <v>70.39</v>
      </c>
      <c r="M56" s="40">
        <f t="shared" si="3"/>
        <v>15.241899999999999</v>
      </c>
      <c r="N56" s="9">
        <f t="shared" si="4"/>
        <v>0.21653501917886062</v>
      </c>
      <c r="O56" s="39">
        <v>0</v>
      </c>
      <c r="P56" s="40">
        <v>3.7499999999999999E-2</v>
      </c>
      <c r="Q56" s="9">
        <v>0</v>
      </c>
    </row>
    <row r="57" spans="2:17" ht="25.2" thickBot="1" x14ac:dyDescent="0.45">
      <c r="B57" s="21" t="s">
        <v>57</v>
      </c>
      <c r="C57" s="39">
        <v>2.2599999999999998</v>
      </c>
      <c r="D57" s="40">
        <v>0</v>
      </c>
      <c r="E57" s="9">
        <f t="shared" si="0"/>
        <v>0</v>
      </c>
      <c r="F57" s="39">
        <v>37</v>
      </c>
      <c r="G57" s="40">
        <v>4</v>
      </c>
      <c r="H57" s="9">
        <f t="shared" si="1"/>
        <v>0.10810810810810811</v>
      </c>
      <c r="I57" s="39">
        <v>7.2399999999999993</v>
      </c>
      <c r="J57" s="40">
        <v>12.0809</v>
      </c>
      <c r="K57" s="9">
        <f t="shared" si="2"/>
        <v>1.668632596685083</v>
      </c>
      <c r="L57" s="39">
        <f t="shared" si="3"/>
        <v>46.5</v>
      </c>
      <c r="M57" s="40">
        <f t="shared" si="3"/>
        <v>16.0809</v>
      </c>
      <c r="N57" s="9">
        <f t="shared" si="4"/>
        <v>0.34582580645161287</v>
      </c>
      <c r="O57" s="39">
        <v>1</v>
      </c>
      <c r="P57" s="40">
        <v>4.0217999999999998</v>
      </c>
      <c r="Q57" s="9">
        <f t="shared" si="5"/>
        <v>4.0217999999999998</v>
      </c>
    </row>
    <row r="58" spans="2:17" ht="25.2" thickBot="1" x14ac:dyDescent="0.45">
      <c r="B58" s="16" t="s">
        <v>58</v>
      </c>
      <c r="C58" s="40">
        <f>C56+C57</f>
        <v>61.97</v>
      </c>
      <c r="D58" s="40">
        <f>D56+D57</f>
        <v>0</v>
      </c>
      <c r="E58" s="9">
        <f t="shared" si="0"/>
        <v>0</v>
      </c>
      <c r="F58" s="40">
        <f>F56+F57</f>
        <v>38.64</v>
      </c>
      <c r="G58" s="40">
        <f>G56+G57</f>
        <v>4.2317</v>
      </c>
      <c r="H58" s="9">
        <f t="shared" si="1"/>
        <v>0.10951604554865424</v>
      </c>
      <c r="I58" s="40">
        <f>I56+I57</f>
        <v>16.279999999999998</v>
      </c>
      <c r="J58" s="40">
        <f>J56+J57</f>
        <v>27.091099999999997</v>
      </c>
      <c r="K58" s="9">
        <f t="shared" si="2"/>
        <v>1.6640724815724817</v>
      </c>
      <c r="L58" s="40">
        <f>L56+L57</f>
        <v>116.89</v>
      </c>
      <c r="M58" s="40">
        <f>M56+M57</f>
        <v>31.322800000000001</v>
      </c>
      <c r="N58" s="9">
        <f t="shared" si="4"/>
        <v>0.26796817520746002</v>
      </c>
      <c r="O58" s="40">
        <f>O56+O57</f>
        <v>1</v>
      </c>
      <c r="P58" s="40">
        <f>P56+P57</f>
        <v>4.0592999999999995</v>
      </c>
      <c r="Q58" s="9">
        <f t="shared" si="5"/>
        <v>4.0592999999999995</v>
      </c>
    </row>
    <row r="59" spans="2:17" ht="25.2" thickBot="1" x14ac:dyDescent="0.45">
      <c r="B59" s="16" t="s">
        <v>59</v>
      </c>
      <c r="C59" s="42">
        <f>C53+C55+C58</f>
        <v>109200.62</v>
      </c>
      <c r="D59" s="42">
        <v>92225</v>
      </c>
      <c r="E59" s="11">
        <f t="shared" si="0"/>
        <v>0.84454648700712509</v>
      </c>
      <c r="F59" s="42">
        <f>F53+F55+F58</f>
        <v>87008.61</v>
      </c>
      <c r="G59" s="42">
        <f>G53+G55+G58</f>
        <v>100333.90656819455</v>
      </c>
      <c r="H59" s="11">
        <f t="shared" si="1"/>
        <v>1.1531491718830418</v>
      </c>
      <c r="I59" s="42">
        <f>I53+I55+I58</f>
        <v>24841.81</v>
      </c>
      <c r="J59" s="42">
        <v>20583</v>
      </c>
      <c r="K59" s="11">
        <f>J59/I59</f>
        <v>0.82856281406226029</v>
      </c>
      <c r="L59" s="43">
        <f t="shared" si="3"/>
        <v>221051.03999999998</v>
      </c>
      <c r="M59" s="42">
        <f t="shared" si="3"/>
        <v>213141.90656819456</v>
      </c>
      <c r="N59" s="11">
        <f t="shared" si="4"/>
        <v>0.9642203292424889</v>
      </c>
      <c r="O59" s="42">
        <f>O53+O55+O58</f>
        <v>73919.040000000008</v>
      </c>
      <c r="P59" s="42">
        <f>P53+P55+P58</f>
        <v>114508.26525925945</v>
      </c>
      <c r="Q59" s="11">
        <f t="shared" si="5"/>
        <v>1.5491037932751757</v>
      </c>
    </row>
    <row r="60" spans="2:17" ht="18" customHeight="1" x14ac:dyDescent="0.4">
      <c r="B60" s="24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0"/>
      <c r="Q60" s="13" t="s">
        <v>60</v>
      </c>
    </row>
    <row r="61" spans="2:17" x14ac:dyDescent="0.5">
      <c r="B61" s="25"/>
      <c r="D61" s="44"/>
      <c r="E61" s="44"/>
    </row>
  </sheetData>
  <mergeCells count="17">
    <mergeCell ref="M2:N2"/>
    <mergeCell ref="B4:Q4"/>
    <mergeCell ref="B5:Q5"/>
    <mergeCell ref="B6:N6"/>
    <mergeCell ref="O6:Q6"/>
    <mergeCell ref="M3:Q3"/>
    <mergeCell ref="O9:Q9"/>
    <mergeCell ref="B7:B10"/>
    <mergeCell ref="C7:E8"/>
    <mergeCell ref="F7:H8"/>
    <mergeCell ref="I7:K8"/>
    <mergeCell ref="L7:N8"/>
    <mergeCell ref="O7:Q8"/>
    <mergeCell ref="C9:E9"/>
    <mergeCell ref="F9:H9"/>
    <mergeCell ref="I9:K9"/>
    <mergeCell ref="L9:N9"/>
  </mergeCells>
  <pageMargins left="0.55000000000000004" right="0" top="0.9" bottom="0.24" header="0.5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 ACP Bank wise 168</vt:lpstr>
      <vt:lpstr>'Annexure ACP Bank wise 168'!Print_Area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Pnb</cp:lastModifiedBy>
  <cp:lastPrinted>2024-05-16T10:00:15Z</cp:lastPrinted>
  <dcterms:created xsi:type="dcterms:W3CDTF">2024-05-03T11:17:03Z</dcterms:created>
  <dcterms:modified xsi:type="dcterms:W3CDTF">2024-05-16T10:00:19Z</dcterms:modified>
</cp:coreProperties>
</file>